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/>
  <mc:AlternateContent xmlns:mc="http://schemas.openxmlformats.org/markup-compatibility/2006">
    <mc:Choice Requires="x15">
      <x15ac:absPath xmlns:x15ac="http://schemas.microsoft.com/office/spreadsheetml/2010/11/ac" url="https://statsnewzealand.sharepoint.com/sites/KOHINGA-PUBLISHINGPRIVATE/JobsRestricted/International trade/International trade June 2023 quarter/"/>
    </mc:Choice>
  </mc:AlternateContent>
  <xr:revisionPtr revIDLastSave="6" documentId="13_ncr:1_{954CC310-1322-4487-B692-9673624C4EA5}" xr6:coauthVersionLast="47" xr6:coauthVersionMax="47" xr10:uidLastSave="{AF103438-8DDB-44C1-BCFF-B71067B75CEB}"/>
  <bookViews>
    <workbookView xWindow="-120" yWindow="-120" windowWidth="29040" windowHeight="15840" xr2:uid="{00000000-000D-0000-FFFF-FFFF00000000}"/>
  </bookViews>
  <sheets>
    <sheet name="Contents" sheetId="9" r:id="rId1"/>
    <sheet name="Table 1" sheetId="8" r:id="rId2"/>
    <sheet name="Table 2" sheetId="7" r:id="rId3"/>
    <sheet name="Table 3" sheetId="6" r:id="rId4"/>
    <sheet name="Table 4" sheetId="5" r:id="rId5"/>
    <sheet name="Table 5" sheetId="4" r:id="rId6"/>
    <sheet name="Table 6" sheetId="3" r:id="rId7"/>
    <sheet name="Table 7" sheetId="2" r:id="rId8"/>
    <sheet name="Table 8" sheetId="1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11" i="9"/>
  <c r="B10" i="9"/>
  <c r="A10" i="9"/>
  <c r="B9" i="9"/>
  <c r="A9" i="9"/>
  <c r="B8" i="9"/>
  <c r="A8" i="9"/>
  <c r="B7" i="9"/>
  <c r="A7" i="9"/>
  <c r="B6" i="9"/>
  <c r="A6" i="9"/>
  <c r="B5" i="9"/>
  <c r="A5" i="9"/>
  <c r="B4" i="9"/>
  <c r="A4" i="9"/>
</calcChain>
</file>

<file path=xl/sharedStrings.xml><?xml version="1.0" encoding="utf-8"?>
<sst xmlns="http://schemas.openxmlformats.org/spreadsheetml/2006/main" count="604" uniqueCount="236">
  <si>
    <t>International trade: June 2023 quarter</t>
  </si>
  <si>
    <t>List of tables</t>
  </si>
  <si>
    <t>Access more data on the New Zealand trade dashboard</t>
  </si>
  <si>
    <t>To access more data from the international trade time series, go to</t>
  </si>
  <si>
    <t>New Zealand international trade dashboard</t>
  </si>
  <si>
    <t>Next release</t>
  </si>
  <si>
    <r>
      <rPr>
        <i/>
        <sz val="10"/>
        <color rgb="FF000000"/>
        <rFont val="Arial"/>
        <family val="2"/>
      </rPr>
      <t>International trade: September 2023 quarter</t>
    </r>
    <r>
      <rPr>
        <sz val="10"/>
        <color rgb="FF000000"/>
        <rFont val="Arial"/>
        <family val="2"/>
      </rPr>
      <t xml:space="preserve"> will be published on 4 December 2023</t>
    </r>
  </si>
  <si>
    <t>Published by Stats NZ</t>
  </si>
  <si>
    <t>4 September 2023</t>
  </si>
  <si>
    <t>www.stats.govt.nz</t>
  </si>
  <si>
    <t>Table 1</t>
  </si>
  <si>
    <t>New Zealand's total trade</t>
  </si>
  <si>
    <t>Top 25 countries</t>
  </si>
  <si>
    <t>June 2023 quarter</t>
  </si>
  <si>
    <t>Trading partner</t>
  </si>
  <si>
    <t>Total exports</t>
  </si>
  <si>
    <t>Total imports</t>
  </si>
  <si>
    <t>Two-way trade</t>
  </si>
  <si>
    <t>Trade balance</t>
  </si>
  <si>
    <t>NZ$(million)</t>
  </si>
  <si>
    <t>China, People's Republic of</t>
  </si>
  <si>
    <t>Australia</t>
  </si>
  <si>
    <t>United States of America</t>
  </si>
  <si>
    <t>European Union 27</t>
  </si>
  <si>
    <t>Japan</t>
  </si>
  <si>
    <t>Singapore</t>
  </si>
  <si>
    <t>Korea, Republic of</t>
  </si>
  <si>
    <t>United Kingdom</t>
  </si>
  <si>
    <t>Malaysia</t>
  </si>
  <si>
    <t>Thailand</t>
  </si>
  <si>
    <t>Taiwan</t>
  </si>
  <si>
    <t>Indonesia</t>
  </si>
  <si>
    <t>India</t>
  </si>
  <si>
    <t>Viet Nam</t>
  </si>
  <si>
    <t>Canada</t>
  </si>
  <si>
    <t>Switzerland</t>
  </si>
  <si>
    <t>Hong Kong (Special Administrative Region)</t>
  </si>
  <si>
    <t>Algeria</t>
  </si>
  <si>
    <t>Philippines</t>
  </si>
  <si>
    <t>Saudi Arabia</t>
  </si>
  <si>
    <t>United Arab Emirates</t>
  </si>
  <si>
    <t>C</t>
  </si>
  <si>
    <t>Fiji</t>
  </si>
  <si>
    <t>Mexico</t>
  </si>
  <si>
    <t>Bangladesh</t>
  </si>
  <si>
    <t>Sri Lanka</t>
  </si>
  <si>
    <r>
      <t>Total</t>
    </r>
    <r>
      <rPr>
        <vertAlign val="superscript"/>
        <sz val="8"/>
        <rFont val="Arial Mäori"/>
      </rPr>
      <t>(1)(2)</t>
    </r>
    <r>
      <rPr>
        <sz val="8"/>
        <color rgb="FF000000"/>
        <rFont val="Arial Mäori"/>
      </rPr>
      <t/>
    </r>
  </si>
  <si>
    <t>APEC</t>
  </si>
  <si>
    <t>ASEAN</t>
  </si>
  <si>
    <t>GCC</t>
  </si>
  <si>
    <t>OECD</t>
  </si>
  <si>
    <t>OPEC</t>
  </si>
  <si>
    <t>PIF (excluding Australia)</t>
  </si>
  <si>
    <t>CPTPP</t>
  </si>
  <si>
    <t>Latin America</t>
  </si>
  <si>
    <t>Notes:</t>
  </si>
  <si>
    <t>1. Totals are compiled using balance of payments concepts.</t>
  </si>
  <si>
    <t>2. Only a limited country breakdown is shown in this table, therefore data does not sum to stated totals.</t>
  </si>
  <si>
    <t>Symbol:</t>
  </si>
  <si>
    <t xml:space="preserve">C Confidential </t>
  </si>
  <si>
    <r>
      <rPr>
        <b/>
        <sz val="10"/>
        <color rgb="FF000000"/>
        <rFont val="Arial"/>
        <family val="2"/>
      </rPr>
      <t>Source:</t>
    </r>
    <r>
      <rPr>
        <sz val="10"/>
        <color rgb="FF000000"/>
        <rFont val="Arial"/>
        <family val="2"/>
      </rPr>
      <t xml:space="preserve"> Stats NZ</t>
    </r>
  </si>
  <si>
    <t>Table 2</t>
  </si>
  <si>
    <t>Exports by destination</t>
  </si>
  <si>
    <r>
      <t>Goods</t>
    </r>
    <r>
      <rPr>
        <vertAlign val="superscript"/>
        <sz val="8"/>
        <rFont val="Arial Mäori"/>
      </rPr>
      <t>(1)</t>
    </r>
    <r>
      <rPr>
        <sz val="8"/>
        <color rgb="FF000000"/>
        <rFont val="Arial Mäori"/>
      </rPr>
      <t/>
    </r>
  </si>
  <si>
    <t>Services</t>
  </si>
  <si>
    <t>Total</t>
  </si>
  <si>
    <t>Rank</t>
  </si>
  <si>
    <t>Trinidad and Tobago</t>
  </si>
  <si>
    <r>
      <t>Total</t>
    </r>
    <r>
      <rPr>
        <vertAlign val="superscript"/>
        <sz val="8"/>
        <rFont val="Arial Mäori"/>
      </rPr>
      <t>(2)(3)</t>
    </r>
    <r>
      <rPr>
        <sz val="8"/>
        <color rgb="FF000000"/>
        <rFont val="Arial Mäori"/>
      </rPr>
      <t/>
    </r>
  </si>
  <si>
    <t>1. (fob) - free on board.</t>
  </si>
  <si>
    <t>2. Totals are compiled using balance of payments concepts.</t>
  </si>
  <si>
    <t>3. Only a limited country breakdown is shown in this table, therefore data does not sum to stated totals.</t>
  </si>
  <si>
    <t>Table 3</t>
  </si>
  <si>
    <t>Top 25 categories</t>
  </si>
  <si>
    <t>Quarter ended</t>
  </si>
  <si>
    <r>
      <t>Commodity/Service</t>
    </r>
    <r>
      <rPr>
        <vertAlign val="superscript"/>
        <sz val="8"/>
        <rFont val="Arial Mäori"/>
      </rPr>
      <t>(1)</t>
    </r>
    <r>
      <rPr>
        <sz val="8"/>
        <color rgb="FF000000"/>
        <rFont val="Arial Mäori"/>
      </rPr>
      <t/>
    </r>
  </si>
  <si>
    <t>June 2022</t>
  </si>
  <si>
    <t>September 2022</t>
  </si>
  <si>
    <t>December 2022</t>
  </si>
  <si>
    <t>March 2023</t>
  </si>
  <si>
    <t>June 2023</t>
  </si>
  <si>
    <t>% of total</t>
  </si>
  <si>
    <t>Milk powder, butter, and cheese</t>
  </si>
  <si>
    <t>Meat and edible offal</t>
  </si>
  <si>
    <t>Travel</t>
  </si>
  <si>
    <t xml:space="preserve">    Other personal travel</t>
  </si>
  <si>
    <t xml:space="preserve">    Education related travel</t>
  </si>
  <si>
    <t xml:space="preserve">    Business travel</t>
  </si>
  <si>
    <t>Fruit</t>
  </si>
  <si>
    <t>Logs, wood, and wood articles</t>
  </si>
  <si>
    <t>Transportation</t>
  </si>
  <si>
    <t>Other business services</t>
  </si>
  <si>
    <t>Preparations of milk, cereals, flour, and starch</t>
  </si>
  <si>
    <t>Mechanical machinery and equipment</t>
  </si>
  <si>
    <t>Fish, crustaceans, and molluscs</t>
  </si>
  <si>
    <t>Telecommunications, computer, and information services</t>
  </si>
  <si>
    <t>Charges for the use of intellectual property n.i.e.</t>
  </si>
  <si>
    <t>Wine</t>
  </si>
  <si>
    <t>Casein and caseinates</t>
  </si>
  <si>
    <t>Miscellaneous edible preparations</t>
  </si>
  <si>
    <t>Electrical machinery and equipment</t>
  </si>
  <si>
    <t>Aluminium and aluminium articles</t>
  </si>
  <si>
    <t>Optical, medical, and measuring equipment</t>
  </si>
  <si>
    <t>Iron and steel, and articles</t>
  </si>
  <si>
    <t>Precious metals, jewellery, and coins</t>
  </si>
  <si>
    <t>Ships, boats, and floating structures</t>
  </si>
  <si>
    <t>Crude oil</t>
  </si>
  <si>
    <t>Other animal originated products</t>
  </si>
  <si>
    <t>Financial services</t>
  </si>
  <si>
    <t>Vegetables</t>
  </si>
  <si>
    <r>
      <t>Goods</t>
    </r>
    <r>
      <rPr>
        <vertAlign val="superscript"/>
        <sz val="8"/>
        <rFont val="Arial Mäori"/>
      </rPr>
      <t>(2)</t>
    </r>
    <r>
      <rPr>
        <sz val="8"/>
        <color rgb="FF000000"/>
        <rFont val="Arial Mäori"/>
      </rPr>
      <t/>
    </r>
  </si>
  <si>
    <t>1. Commodities are valued on a free on board basis.</t>
  </si>
  <si>
    <t>Table 4</t>
  </si>
  <si>
    <t>Top 25 exports</t>
  </si>
  <si>
    <t>By commodity/service and destination</t>
  </si>
  <si>
    <r>
      <t>Commodity/Service</t>
    </r>
    <r>
      <rPr>
        <vertAlign val="superscript"/>
        <sz val="8"/>
        <rFont val="Arial Mäori"/>
      </rPr>
      <t>(1)(2)</t>
    </r>
    <r>
      <rPr>
        <sz val="8"/>
        <color rgb="FF000000"/>
        <rFont val="Arial Mäori"/>
      </rPr>
      <t/>
    </r>
  </si>
  <si>
    <t>Destination</t>
  </si>
  <si>
    <r>
      <t>Total</t>
    </r>
    <r>
      <rPr>
        <vertAlign val="superscript"/>
        <sz val="8"/>
        <rFont val="Arial Mäori"/>
      </rPr>
      <t>(3)(4)</t>
    </r>
    <r>
      <rPr>
        <sz val="8"/>
        <color rgb="FF000000"/>
        <rFont val="Arial Mäori"/>
      </rPr>
      <t/>
    </r>
  </si>
  <si>
    <t>All countries</t>
  </si>
  <si>
    <t>2. Some services may not be listed in order to protect confidentiality.</t>
  </si>
  <si>
    <t>3. Totals are compiled using balance of payments concepts.</t>
  </si>
  <si>
    <t>4. Only a limited country breakdown is shown in this table, therefore data does not sum to stated totals.</t>
  </si>
  <si>
    <t>Table 5</t>
  </si>
  <si>
    <t>Imports by source</t>
  </si>
  <si>
    <t>Brazil</t>
  </si>
  <si>
    <t>Bermuda</t>
  </si>
  <si>
    <t>Cook Islands</t>
  </si>
  <si>
    <t>Israel</t>
  </si>
  <si>
    <t>South Africa</t>
  </si>
  <si>
    <t>1. (vfd) - value for duty.</t>
  </si>
  <si>
    <t>Table 6</t>
  </si>
  <si>
    <t>Vehicles, parts, and accessories</t>
  </si>
  <si>
    <t>Petroleum and products</t>
  </si>
  <si>
    <t>Insurance and pension services</t>
  </si>
  <si>
    <t>Textiles and textile articles</t>
  </si>
  <si>
    <t>Pharmaceutical products</t>
  </si>
  <si>
    <t>Plastic and plastic articles</t>
  </si>
  <si>
    <t>Aircraft and parts</t>
  </si>
  <si>
    <t>Personal, cultural, and recreational services</t>
  </si>
  <si>
    <t>Food residues, wastes, and fodder</t>
  </si>
  <si>
    <t>Furniture, furnishings, and light fittings</t>
  </si>
  <si>
    <t>Paper and paperboard, and articles</t>
  </si>
  <si>
    <t>Beverages, spirits, and vinegar</t>
  </si>
  <si>
    <t>Essential oils, perfumes, and toiletries</t>
  </si>
  <si>
    <t>Other chemical products</t>
  </si>
  <si>
    <t>Rubber and rubber articles</t>
  </si>
  <si>
    <t>1. Commodities are valued on a value for duty basis.</t>
  </si>
  <si>
    <t>Table 7</t>
  </si>
  <si>
    <t>Top 25 imports</t>
  </si>
  <si>
    <t>By commodity/service and source</t>
  </si>
  <si>
    <t>Source</t>
  </si>
  <si>
    <t>Not Stated</t>
  </si>
  <si>
    <t>Table 8</t>
  </si>
  <si>
    <t>Economic groupings</t>
  </si>
  <si>
    <t>Member countries of listed country groupings</t>
  </si>
  <si>
    <t>European Union</t>
  </si>
  <si>
    <t>Austria</t>
  </si>
  <si>
    <t>Brunei Darussalam</t>
  </si>
  <si>
    <t>Argentina</t>
  </si>
  <si>
    <t>Belgium</t>
  </si>
  <si>
    <t>Bahrain</t>
  </si>
  <si>
    <t>Angola</t>
  </si>
  <si>
    <t>Bolivia</t>
  </si>
  <si>
    <t>Bulgaria</t>
  </si>
  <si>
    <t>Cambodia</t>
  </si>
  <si>
    <t>Kuwait</t>
  </si>
  <si>
    <t>Congo</t>
  </si>
  <si>
    <t>Micronesia, Federated States of</t>
  </si>
  <si>
    <t>Cyprus</t>
  </si>
  <si>
    <t>Chile</t>
  </si>
  <si>
    <t>Laos</t>
  </si>
  <si>
    <t>Oman</t>
  </si>
  <si>
    <t>Kiribati</t>
  </si>
  <si>
    <t>Czechia</t>
  </si>
  <si>
    <t>Myanmar</t>
  </si>
  <si>
    <t>Qatar</t>
  </si>
  <si>
    <t>Gabon</t>
  </si>
  <si>
    <t>Marshall Islands</t>
  </si>
  <si>
    <t>Colombia</t>
  </si>
  <si>
    <t>Germany</t>
  </si>
  <si>
    <t>Equatorial Guinea</t>
  </si>
  <si>
    <t>New Caledonia</t>
  </si>
  <si>
    <t>Costa Rica</t>
  </si>
  <si>
    <t>Denmark</t>
  </si>
  <si>
    <t>Iraq</t>
  </si>
  <si>
    <t>Nauru</t>
  </si>
  <si>
    <t>Cuba</t>
  </si>
  <si>
    <t>Estonia</t>
  </si>
  <si>
    <t>Iran</t>
  </si>
  <si>
    <t>Niue</t>
  </si>
  <si>
    <t>New Zealand</t>
  </si>
  <si>
    <t>Dominican Republic</t>
  </si>
  <si>
    <t>Spain</t>
  </si>
  <si>
    <t>Peru</t>
  </si>
  <si>
    <t>Ecuador</t>
  </si>
  <si>
    <t>Finland</t>
  </si>
  <si>
    <t>Libya</t>
  </si>
  <si>
    <t>French Polynesia</t>
  </si>
  <si>
    <t>Guatemala</t>
  </si>
  <si>
    <t>France</t>
  </si>
  <si>
    <t>Nigeria</t>
  </si>
  <si>
    <t>Papua New Guinea</t>
  </si>
  <si>
    <t>Honduras</t>
  </si>
  <si>
    <t>Greece</t>
  </si>
  <si>
    <t>Palau</t>
  </si>
  <si>
    <t>Croatia</t>
  </si>
  <si>
    <t>Venezuela</t>
  </si>
  <si>
    <t>Solomon Islands</t>
  </si>
  <si>
    <t>Nicaragua</t>
  </si>
  <si>
    <t>Hungary</t>
  </si>
  <si>
    <t>Tonga</t>
  </si>
  <si>
    <t>Panama</t>
  </si>
  <si>
    <t>Ireland</t>
  </si>
  <si>
    <t>Tuvalu</t>
  </si>
  <si>
    <t>Italy</t>
  </si>
  <si>
    <t>Russia</t>
  </si>
  <si>
    <t>Vanuatu</t>
  </si>
  <si>
    <t>Paraguay</t>
  </si>
  <si>
    <t>Lithuania</t>
  </si>
  <si>
    <t>Samoa</t>
  </si>
  <si>
    <t>El Salvador</t>
  </si>
  <si>
    <t>Luxembourg</t>
  </si>
  <si>
    <t>Uruguay</t>
  </si>
  <si>
    <t>Latvia</t>
  </si>
  <si>
    <t>Malta</t>
  </si>
  <si>
    <t>Netherlands</t>
  </si>
  <si>
    <t>Iceland</t>
  </si>
  <si>
    <t>Poland</t>
  </si>
  <si>
    <t>Portugal</t>
  </si>
  <si>
    <t>Romania</t>
  </si>
  <si>
    <t>Sweden</t>
  </si>
  <si>
    <t>Slovenia</t>
  </si>
  <si>
    <t>Slovakia</t>
  </si>
  <si>
    <t>Destination Unknown - EU</t>
  </si>
  <si>
    <t>Norway</t>
  </si>
  <si>
    <t>Türkiye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</si>
</sst>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8"/>
      <color rgb="FF000000"/>
      <name val="Arial Mäori"/>
    </font>
    <font>
      <sz val="10"/>
      <color rgb="FF000000"/>
      <name val="Arial Mäori"/>
    </font>
    <font>
      <b/>
      <sz val="11"/>
      <color rgb="FF000000"/>
      <name val="Arial Mäori"/>
    </font>
    <font>
      <sz val="11"/>
      <color rgb="FF000000"/>
      <name val="Arial Mäori"/>
    </font>
    <font>
      <b/>
      <sz val="9"/>
      <color rgb="FF000000"/>
      <name val="Arial Mäori"/>
    </font>
    <font>
      <b/>
      <sz val="8"/>
      <color rgb="FF000000"/>
      <name val="Arial Mäori"/>
    </font>
    <font>
      <b/>
      <sz val="12"/>
      <color rgb="FF000000"/>
      <name val="Arial Mäori"/>
    </font>
    <font>
      <u/>
      <sz val="10"/>
      <color rgb="FF0000FF"/>
      <name val="Arial Mäori"/>
    </font>
    <font>
      <b/>
      <sz val="10"/>
      <color rgb="FF000000"/>
      <name val="Arial Mäori"/>
    </font>
    <font>
      <u/>
      <sz val="10"/>
      <color theme="10"/>
      <name val="Arial Mäori"/>
    </font>
    <font>
      <vertAlign val="superscript"/>
      <sz val="8"/>
      <name val="Arial Mäori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 Mäo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3" fontId="5" fillId="0" borderId="2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0" xfId="0" applyFont="1"/>
    <xf numFmtId="0" fontId="8" fillId="0" borderId="0" xfId="0" applyFont="1"/>
    <xf numFmtId="0" fontId="9" fillId="0" borderId="0" xfId="0" applyFont="1"/>
    <xf numFmtId="0" fontId="14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tatisticsnz.shinyapps.io/trade_dashboard/" TargetMode="External"/><Relationship Id="rId1" Type="http://schemas.openxmlformats.org/officeDocument/2006/relationships/hyperlink" Target="https://www.stats.govt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/>
  </sheetViews>
  <sheetFormatPr defaultRowHeight="11.25"/>
  <cols>
    <col min="1" max="1" width="3.6640625" customWidth="1"/>
    <col min="2" max="2" width="76.6640625" customWidth="1"/>
  </cols>
  <sheetData>
    <row r="1" spans="1:2" ht="15" customHeight="1">
      <c r="A1" s="16" t="s">
        <v>0</v>
      </c>
    </row>
    <row r="3" spans="1:2" ht="12.75">
      <c r="A3" s="20" t="s">
        <v>1</v>
      </c>
    </row>
    <row r="4" spans="1:2" ht="13.5" customHeight="1">
      <c r="A4" s="17">
        <f>1</f>
        <v>1</v>
      </c>
      <c r="B4" s="18" t="str">
        <f>HYPERLINK("#'Table 1'!A1", "New Zealand's total trade, top 25 countries")</f>
        <v>New Zealand's total trade, top 25 countries</v>
      </c>
    </row>
    <row r="5" spans="1:2" ht="13.5" customHeight="1">
      <c r="A5" s="17">
        <f>2</f>
        <v>2</v>
      </c>
      <c r="B5" s="18" t="str">
        <f>HYPERLINK("#'Table 2'!A1", "Exports by destination, top 25 countries")</f>
        <v>Exports by destination, top 25 countries</v>
      </c>
    </row>
    <row r="6" spans="1:2" ht="13.5" customHeight="1">
      <c r="A6" s="17">
        <f>3</f>
        <v>3</v>
      </c>
      <c r="B6" s="18" t="str">
        <f>HYPERLINK("#'Table 3'!A1", "Total exports, top 25 categories")</f>
        <v>Total exports, top 25 categories</v>
      </c>
    </row>
    <row r="7" spans="1:2" ht="13.5" customHeight="1">
      <c r="A7" s="17">
        <f>4</f>
        <v>4</v>
      </c>
      <c r="B7" s="18" t="str">
        <f>HYPERLINK("#'Table 4'!A1", "Top 25 exports, by commodity/service and destination")</f>
        <v>Top 25 exports, by commodity/service and destination</v>
      </c>
    </row>
    <row r="8" spans="1:2" ht="13.5" customHeight="1">
      <c r="A8" s="17">
        <f>5</f>
        <v>5</v>
      </c>
      <c r="B8" s="18" t="str">
        <f>HYPERLINK("#'Table 5'!A1", "Imports by source, top 25 countries")</f>
        <v>Imports by source, top 25 countries</v>
      </c>
    </row>
    <row r="9" spans="1:2" ht="13.5" customHeight="1">
      <c r="A9" s="17">
        <f>6</f>
        <v>6</v>
      </c>
      <c r="B9" s="18" t="str">
        <f>HYPERLINK("#'Table 6'!A1", "Total imports, top 25 categories")</f>
        <v>Total imports, top 25 categories</v>
      </c>
    </row>
    <row r="10" spans="1:2" ht="13.5" customHeight="1">
      <c r="A10" s="17">
        <f>7</f>
        <v>7</v>
      </c>
      <c r="B10" s="18" t="str">
        <f>HYPERLINK("#'Table 7'!A1", "Top 25 imports, by commodity/service and source")</f>
        <v>Top 25 imports, by commodity/service and source</v>
      </c>
    </row>
    <row r="11" spans="1:2" ht="13.5" customHeight="1">
      <c r="A11" s="17">
        <f>8</f>
        <v>8</v>
      </c>
      <c r="B11" s="18" t="str">
        <f>HYPERLINK("#'Table 8'!A1", "Economic groupings, member countries of listed country groupings")</f>
        <v>Economic groupings, member countries of listed country groupings</v>
      </c>
    </row>
    <row r="13" spans="1:2" ht="12.75" customHeight="1">
      <c r="A13" s="20" t="s">
        <v>2</v>
      </c>
      <c r="B13" s="19"/>
    </row>
    <row r="14" spans="1:2" ht="12.75" customHeight="1">
      <c r="A14" s="24" t="s">
        <v>3</v>
      </c>
      <c r="B14" s="24"/>
    </row>
    <row r="15" spans="1:2" ht="12.75" customHeight="1">
      <c r="A15" s="21" t="s">
        <v>4</v>
      </c>
      <c r="B15" s="19"/>
    </row>
    <row r="16" spans="1:2" ht="12.75" customHeight="1">
      <c r="A16" s="19"/>
      <c r="B16" s="19"/>
    </row>
    <row r="17" spans="1:2" ht="12.75" customHeight="1">
      <c r="A17" s="20" t="s">
        <v>5</v>
      </c>
      <c r="B17" s="19"/>
    </row>
    <row r="18" spans="1:2" ht="12.75" customHeight="1">
      <c r="A18" s="19" t="s">
        <v>6</v>
      </c>
      <c r="B18" s="19"/>
    </row>
    <row r="19" spans="1:2" ht="12.75" customHeight="1">
      <c r="A19" s="19"/>
      <c r="B19" s="19"/>
    </row>
    <row r="20" spans="1:2" ht="12.75" customHeight="1">
      <c r="A20" s="20" t="s">
        <v>7</v>
      </c>
      <c r="B20" s="19"/>
    </row>
    <row r="21" spans="1:2" ht="12.75" customHeight="1">
      <c r="A21" s="24" t="s">
        <v>8</v>
      </c>
      <c r="B21" s="24"/>
    </row>
    <row r="22" spans="1:2" ht="12.75" customHeight="1">
      <c r="A22" s="21" t="s">
        <v>9</v>
      </c>
      <c r="B22" s="19"/>
    </row>
    <row r="23" spans="1:2" ht="12.75" customHeight="1">
      <c r="A23" s="19"/>
      <c r="B23" s="19"/>
    </row>
    <row r="24" spans="1:2" ht="12.75" customHeight="1">
      <c r="A24" s="19"/>
      <c r="B24" s="19"/>
    </row>
    <row r="25" spans="1:2" ht="12.75" customHeight="1">
      <c r="A25" s="19"/>
      <c r="B25" s="19"/>
    </row>
    <row r="26" spans="1:2" ht="12.75" customHeight="1">
      <c r="A26" s="19"/>
      <c r="B26" s="19"/>
    </row>
    <row r="27" spans="1:2" ht="12.75" customHeight="1">
      <c r="A27" s="19"/>
      <c r="B27" s="19"/>
    </row>
    <row r="28" spans="1:2" ht="12.75" customHeight="1">
      <c r="A28" s="19"/>
      <c r="B28" s="19"/>
    </row>
    <row r="29" spans="1:2" ht="12.75" customHeight="1">
      <c r="A29" s="19"/>
      <c r="B29" s="19"/>
    </row>
    <row r="30" spans="1:2" ht="12.75" customHeight="1">
      <c r="A30" s="19"/>
      <c r="B30" s="19"/>
    </row>
  </sheetData>
  <mergeCells count="2">
    <mergeCell ref="A14:B14"/>
    <mergeCell ref="A21:B21"/>
  </mergeCells>
  <hyperlinks>
    <hyperlink ref="A22" r:id="rId1" xr:uid="{00000000-0004-0000-0000-000000000000}"/>
    <hyperlink ref="A15" r:id="rId2" display="New Zealand trade dashboard" xr:uid="{00000000-0004-0000-0000-000001000000}"/>
  </hyperlink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Normal="100" workbookViewId="0"/>
  </sheetViews>
  <sheetFormatPr defaultRowHeight="11.25"/>
  <cols>
    <col min="1" max="1" width="40.6640625" customWidth="1"/>
    <col min="2" max="5" width="11.6640625" customWidth="1"/>
  </cols>
  <sheetData>
    <row r="1" spans="1:5" ht="12.75">
      <c r="A1" s="1" t="s">
        <v>10</v>
      </c>
    </row>
    <row r="2" spans="1:5" ht="15">
      <c r="A2" s="2" t="s">
        <v>11</v>
      </c>
    </row>
    <row r="3" spans="1:5" ht="14.25">
      <c r="A3" s="3" t="s">
        <v>12</v>
      </c>
    </row>
    <row r="4" spans="1:5" ht="12.75">
      <c r="A4" s="1" t="s">
        <v>13</v>
      </c>
    </row>
    <row r="5" spans="1:5" ht="22.5">
      <c r="A5" s="23" t="s">
        <v>14</v>
      </c>
      <c r="B5" s="5" t="s">
        <v>15</v>
      </c>
      <c r="C5" s="5" t="s">
        <v>16</v>
      </c>
      <c r="D5" s="5" t="s">
        <v>17</v>
      </c>
      <c r="E5" s="5" t="s">
        <v>18</v>
      </c>
    </row>
    <row r="6" spans="1:5">
      <c r="A6" s="23"/>
      <c r="B6" s="23" t="s">
        <v>19</v>
      </c>
      <c r="C6" s="23"/>
      <c r="D6" s="23"/>
      <c r="E6" s="23"/>
    </row>
    <row r="7" spans="1:5">
      <c r="B7" s="6"/>
      <c r="C7" s="6"/>
      <c r="D7" s="6"/>
      <c r="E7" s="6"/>
    </row>
    <row r="8" spans="1:5">
      <c r="A8" t="s">
        <v>20</v>
      </c>
      <c r="B8" s="6">
        <v>5833.5081209999998</v>
      </c>
      <c r="C8" s="6">
        <v>3805.4632729999998</v>
      </c>
      <c r="D8" s="6">
        <v>9638.9713940000001</v>
      </c>
      <c r="E8" s="6">
        <v>2028.044848</v>
      </c>
    </row>
    <row r="9" spans="1:5">
      <c r="A9" t="s">
        <v>21</v>
      </c>
      <c r="B9" s="6">
        <v>3597.5938970000002</v>
      </c>
      <c r="C9" s="6">
        <v>3968.8354410000002</v>
      </c>
      <c r="D9" s="6">
        <v>7566.4293379999999</v>
      </c>
      <c r="E9" s="6">
        <v>-371.24154399999998</v>
      </c>
    </row>
    <row r="10" spans="1:5">
      <c r="A10" t="s">
        <v>22</v>
      </c>
      <c r="B10" s="6">
        <v>3666.672767</v>
      </c>
      <c r="C10" s="6">
        <v>3080.4948589999999</v>
      </c>
      <c r="D10" s="6">
        <v>6747.1676260000004</v>
      </c>
      <c r="E10" s="6">
        <v>586.177908</v>
      </c>
    </row>
    <row r="11" spans="1:5">
      <c r="A11" t="s">
        <v>23</v>
      </c>
      <c r="B11" s="6">
        <v>1640.5778379999999</v>
      </c>
      <c r="C11" s="6">
        <v>3471.7474900000002</v>
      </c>
      <c r="D11" s="6">
        <v>5112.3253279999999</v>
      </c>
      <c r="E11" s="6">
        <v>-1831.169652</v>
      </c>
    </row>
    <row r="12" spans="1:5">
      <c r="A12" t="s">
        <v>24</v>
      </c>
      <c r="B12" s="6">
        <v>1265.5047850000001</v>
      </c>
      <c r="C12" s="6">
        <v>1433.2017820000001</v>
      </c>
      <c r="D12" s="6">
        <v>2698.7065670000002</v>
      </c>
      <c r="E12" s="6">
        <v>-167.69699700000001</v>
      </c>
    </row>
    <row r="13" spans="1:5">
      <c r="A13" t="s">
        <v>25</v>
      </c>
      <c r="B13" s="6">
        <v>606.17169799999999</v>
      </c>
      <c r="C13" s="6">
        <v>1922.6599080000001</v>
      </c>
      <c r="D13" s="6">
        <v>2528.8316060000002</v>
      </c>
      <c r="E13" s="6">
        <v>-1316.48821</v>
      </c>
    </row>
    <row r="14" spans="1:5">
      <c r="A14" t="s">
        <v>26</v>
      </c>
      <c r="B14" s="6">
        <v>754.01850200000001</v>
      </c>
      <c r="C14" s="6">
        <v>1201.819647</v>
      </c>
      <c r="D14" s="6">
        <v>1955.8381489999999</v>
      </c>
      <c r="E14" s="6">
        <v>-447.80114500000002</v>
      </c>
    </row>
    <row r="15" spans="1:5">
      <c r="A15" t="s">
        <v>27</v>
      </c>
      <c r="B15" s="6">
        <v>731.03071999999997</v>
      </c>
      <c r="C15" s="6">
        <v>817.93287699999996</v>
      </c>
      <c r="D15" s="6">
        <v>1548.9635969999999</v>
      </c>
      <c r="E15" s="6">
        <v>-86.902157000000003</v>
      </c>
    </row>
    <row r="16" spans="1:5">
      <c r="A16" t="s">
        <v>28</v>
      </c>
      <c r="B16" s="6">
        <v>368.76470499999999</v>
      </c>
      <c r="C16" s="6">
        <v>887.32996800000001</v>
      </c>
      <c r="D16" s="6">
        <v>1256.0946730000001</v>
      </c>
      <c r="E16" s="6">
        <v>-518.56526299999996</v>
      </c>
    </row>
    <row r="17" spans="1:5">
      <c r="A17" t="s">
        <v>29</v>
      </c>
      <c r="B17" s="6">
        <v>376.262293</v>
      </c>
      <c r="C17" s="6">
        <v>731.894001</v>
      </c>
      <c r="D17" s="6">
        <v>1108.1562939999999</v>
      </c>
      <c r="E17" s="6">
        <v>-355.631708</v>
      </c>
    </row>
    <row r="18" spans="1:5">
      <c r="A18" t="s">
        <v>30</v>
      </c>
      <c r="B18" s="6">
        <v>542.21129299999996</v>
      </c>
      <c r="C18" s="6">
        <v>272.438875</v>
      </c>
      <c r="D18" s="6">
        <v>814.65016800000001</v>
      </c>
      <c r="E18" s="6">
        <v>269.77241800000002</v>
      </c>
    </row>
    <row r="19" spans="1:5">
      <c r="A19" t="s">
        <v>31</v>
      </c>
      <c r="B19" s="6">
        <v>485.03299199999998</v>
      </c>
      <c r="C19" s="6">
        <v>316.09993700000001</v>
      </c>
      <c r="D19" s="6">
        <v>801.13292899999999</v>
      </c>
      <c r="E19" s="6">
        <v>168.933055</v>
      </c>
    </row>
    <row r="20" spans="1:5">
      <c r="A20" t="s">
        <v>32</v>
      </c>
      <c r="B20" s="6">
        <v>325.61648200000002</v>
      </c>
      <c r="C20" s="6">
        <v>328.63198699999998</v>
      </c>
      <c r="D20" s="6">
        <v>654.248469</v>
      </c>
      <c r="E20" s="6">
        <v>-3.0155049999999601</v>
      </c>
    </row>
    <row r="21" spans="1:5">
      <c r="A21" t="s">
        <v>33</v>
      </c>
      <c r="B21" s="6">
        <v>280.91196400000001</v>
      </c>
      <c r="C21" s="6">
        <v>353.14632499999999</v>
      </c>
      <c r="D21" s="6">
        <v>634.05828899999995</v>
      </c>
      <c r="E21" s="6">
        <v>-72.234361000000007</v>
      </c>
    </row>
    <row r="22" spans="1:5">
      <c r="A22" t="s">
        <v>34</v>
      </c>
      <c r="B22" s="6">
        <v>325.78858700000001</v>
      </c>
      <c r="C22" s="6">
        <v>261.00307800000002</v>
      </c>
      <c r="D22" s="6">
        <v>586.79166499999997</v>
      </c>
      <c r="E22" s="6">
        <v>64.785509000000005</v>
      </c>
    </row>
    <row r="23" spans="1:5">
      <c r="A23" t="s">
        <v>35</v>
      </c>
      <c r="B23" s="6">
        <v>112.215868</v>
      </c>
      <c r="C23" s="6">
        <v>449.51598100000001</v>
      </c>
      <c r="D23" s="6">
        <v>561.73184900000001</v>
      </c>
      <c r="E23" s="6">
        <v>-337.30011300000001</v>
      </c>
    </row>
    <row r="24" spans="1:5">
      <c r="A24" t="s">
        <v>36</v>
      </c>
      <c r="B24" s="6">
        <v>393.28556900000001</v>
      </c>
      <c r="C24" s="6">
        <v>91.768863999999994</v>
      </c>
      <c r="D24" s="6">
        <v>485.05443300000002</v>
      </c>
      <c r="E24" s="6">
        <v>301.516705</v>
      </c>
    </row>
    <row r="25" spans="1:5">
      <c r="A25" t="s">
        <v>37</v>
      </c>
      <c r="B25" s="6">
        <v>397.384005</v>
      </c>
      <c r="C25" s="6">
        <v>0.19742899999999999</v>
      </c>
      <c r="D25" s="6">
        <v>397.581434</v>
      </c>
      <c r="E25" s="6">
        <v>397.186576</v>
      </c>
    </row>
    <row r="26" spans="1:5">
      <c r="A26" t="s">
        <v>38</v>
      </c>
      <c r="B26" s="6">
        <v>268.28368699999999</v>
      </c>
      <c r="C26" s="6">
        <v>91.959817999999999</v>
      </c>
      <c r="D26" s="6">
        <v>360.24350500000003</v>
      </c>
      <c r="E26" s="6">
        <v>176.323869</v>
      </c>
    </row>
    <row r="27" spans="1:5">
      <c r="A27" t="s">
        <v>39</v>
      </c>
      <c r="B27" s="6">
        <v>304.995225</v>
      </c>
      <c r="C27" s="6">
        <v>31.985910000000001</v>
      </c>
      <c r="D27" s="6">
        <v>336.98113499999999</v>
      </c>
      <c r="E27" s="6">
        <v>273.00931500000002</v>
      </c>
    </row>
    <row r="28" spans="1:5">
      <c r="A28" t="s">
        <v>40</v>
      </c>
      <c r="B28" s="6">
        <v>302.13547299999999</v>
      </c>
      <c r="C28" s="6" t="s">
        <v>41</v>
      </c>
      <c r="D28" s="6" t="s">
        <v>41</v>
      </c>
      <c r="E28" s="6" t="s">
        <v>41</v>
      </c>
    </row>
    <row r="29" spans="1:5">
      <c r="A29" t="s">
        <v>42</v>
      </c>
      <c r="B29" s="6">
        <v>200.41075599999999</v>
      </c>
      <c r="C29" s="6">
        <v>124.109678</v>
      </c>
      <c r="D29" s="6">
        <v>324.52043400000002</v>
      </c>
      <c r="E29" s="6">
        <v>76.301078000000004</v>
      </c>
    </row>
    <row r="30" spans="1:5">
      <c r="A30" t="s">
        <v>43</v>
      </c>
      <c r="B30" s="6">
        <v>155.59335899999999</v>
      </c>
      <c r="C30" s="6">
        <v>145.96549899999999</v>
      </c>
      <c r="D30" s="6">
        <v>301.55885799999999</v>
      </c>
      <c r="E30" s="6">
        <v>9.6278599999999699</v>
      </c>
    </row>
    <row r="31" spans="1:5">
      <c r="A31" t="s">
        <v>44</v>
      </c>
      <c r="B31" s="6">
        <v>179.30062000000001</v>
      </c>
      <c r="C31" s="6">
        <v>48.933604000000003</v>
      </c>
      <c r="D31" s="6">
        <v>228.23422400000001</v>
      </c>
      <c r="E31" s="6">
        <v>130.36701600000001</v>
      </c>
    </row>
    <row r="32" spans="1:5">
      <c r="A32" t="s">
        <v>45</v>
      </c>
      <c r="B32" s="6">
        <v>158.14319399999999</v>
      </c>
      <c r="C32" s="6">
        <v>21.569903</v>
      </c>
      <c r="D32" s="6">
        <v>179.713097</v>
      </c>
      <c r="E32" s="6">
        <v>136.57329100000001</v>
      </c>
    </row>
    <row r="33" spans="1:5">
      <c r="B33" s="6"/>
      <c r="C33" s="6"/>
      <c r="D33" s="6"/>
      <c r="E33" s="6"/>
    </row>
    <row r="34" spans="1:5">
      <c r="A34" s="15" t="s">
        <v>46</v>
      </c>
      <c r="B34" s="14">
        <v>25267.840856999999</v>
      </c>
      <c r="C34" s="14">
        <v>26554.832856000001</v>
      </c>
      <c r="D34" s="14">
        <v>51822.673712999996</v>
      </c>
      <c r="E34" s="14">
        <v>-1286.9919990000001</v>
      </c>
    </row>
    <row r="35" spans="1:5">
      <c r="B35" s="6"/>
      <c r="C35" s="6"/>
      <c r="D35" s="6"/>
      <c r="E35" s="6"/>
    </row>
    <row r="36" spans="1:5">
      <c r="A36" t="s">
        <v>47</v>
      </c>
      <c r="B36" s="6">
        <v>19123.798145000001</v>
      </c>
      <c r="C36" s="6">
        <v>18647.908265999999</v>
      </c>
      <c r="D36" s="6">
        <v>37771.706410999999</v>
      </c>
      <c r="E36" s="6">
        <v>475.889879000002</v>
      </c>
    </row>
    <row r="37" spans="1:5">
      <c r="A37" t="s">
        <v>48</v>
      </c>
      <c r="B37" s="6">
        <v>2405.089328</v>
      </c>
      <c r="C37" s="6">
        <v>4327.992166</v>
      </c>
      <c r="D37" s="6">
        <v>6733.081494</v>
      </c>
      <c r="E37" s="6">
        <v>-1922.902838</v>
      </c>
    </row>
    <row r="38" spans="1:5">
      <c r="A38" t="s">
        <v>49</v>
      </c>
      <c r="B38" s="6">
        <v>722.73932600000001</v>
      </c>
      <c r="C38" s="6">
        <v>83.068636999999995</v>
      </c>
      <c r="D38" s="6">
        <v>805.80796299999997</v>
      </c>
      <c r="E38" s="6">
        <v>639.67068900000004</v>
      </c>
    </row>
    <row r="39" spans="1:5">
      <c r="A39" t="s">
        <v>50</v>
      </c>
      <c r="B39" s="6">
        <v>12064.492183</v>
      </c>
      <c r="C39" s="6">
        <v>15020.023708000001</v>
      </c>
      <c r="D39" s="6">
        <v>27084.515890999999</v>
      </c>
      <c r="E39" s="6">
        <v>-2955.5315249999999</v>
      </c>
    </row>
    <row r="40" spans="1:5">
      <c r="A40" t="s">
        <v>51</v>
      </c>
      <c r="B40" s="6">
        <v>1149.2114730000001</v>
      </c>
      <c r="C40" s="6">
        <v>69.271792000000005</v>
      </c>
      <c r="D40" s="6">
        <v>1218.4832650000001</v>
      </c>
      <c r="E40" s="6">
        <v>1079.9396810000001</v>
      </c>
    </row>
    <row r="41" spans="1:5">
      <c r="A41" t="s">
        <v>52</v>
      </c>
      <c r="B41" s="6">
        <v>625.27567099999999</v>
      </c>
      <c r="C41" s="6">
        <v>368.59321399999999</v>
      </c>
      <c r="D41" s="6">
        <v>993.86888499999998</v>
      </c>
      <c r="E41" s="6">
        <v>256.682457</v>
      </c>
    </row>
    <row r="42" spans="1:5">
      <c r="A42" t="s">
        <v>53</v>
      </c>
      <c r="B42" s="6">
        <v>6727.1697819999999</v>
      </c>
      <c r="C42" s="6">
        <v>9043.4438759999994</v>
      </c>
      <c r="D42" s="6">
        <v>15770.613658</v>
      </c>
      <c r="E42" s="6">
        <v>-2316.2740939999999</v>
      </c>
    </row>
    <row r="43" spans="1:5">
      <c r="A43" s="12" t="s">
        <v>54</v>
      </c>
      <c r="B43" s="13">
        <v>423.22951499999999</v>
      </c>
      <c r="C43" s="13">
        <v>385.14989500000001</v>
      </c>
      <c r="D43" s="13">
        <v>808.37941000000001</v>
      </c>
      <c r="E43" s="13">
        <v>38.079619999999998</v>
      </c>
    </row>
    <row r="45" spans="1:5">
      <c r="A45" t="s">
        <v>55</v>
      </c>
    </row>
    <row r="46" spans="1:5">
      <c r="A46" t="s">
        <v>56</v>
      </c>
    </row>
    <row r="47" spans="1:5">
      <c r="A47" t="s">
        <v>57</v>
      </c>
    </row>
    <row r="49" spans="1:1">
      <c r="A49" s="22" t="s">
        <v>58</v>
      </c>
    </row>
    <row r="50" spans="1:1">
      <c r="A50" t="s">
        <v>59</v>
      </c>
    </row>
    <row r="52" spans="1:1" ht="12.75">
      <c r="A52" t="s">
        <v>60</v>
      </c>
    </row>
  </sheetData>
  <mergeCells count="2">
    <mergeCell ref="A5:A6"/>
    <mergeCell ref="B6:E6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0"/>
  <sheetViews>
    <sheetView workbookViewId="0"/>
  </sheetViews>
  <sheetFormatPr defaultRowHeight="11.25"/>
  <cols>
    <col min="1" max="1" width="40.6640625" customWidth="1"/>
    <col min="2" max="7" width="11.6640625" customWidth="1"/>
  </cols>
  <sheetData>
    <row r="1" spans="1:7" ht="12.75">
      <c r="A1" s="1" t="s">
        <v>61</v>
      </c>
    </row>
    <row r="2" spans="1:7" ht="15">
      <c r="A2" s="2" t="s">
        <v>62</v>
      </c>
    </row>
    <row r="3" spans="1:7" ht="14.25">
      <c r="A3" s="3" t="s">
        <v>12</v>
      </c>
    </row>
    <row r="4" spans="1:7" ht="12.75">
      <c r="A4" s="1" t="s">
        <v>13</v>
      </c>
    </row>
    <row r="5" spans="1:7">
      <c r="A5" s="23" t="s">
        <v>14</v>
      </c>
      <c r="B5" s="23" t="s">
        <v>63</v>
      </c>
      <c r="C5" s="23"/>
      <c r="D5" s="23" t="s">
        <v>64</v>
      </c>
      <c r="E5" s="23"/>
      <c r="F5" s="23" t="s">
        <v>65</v>
      </c>
      <c r="G5" s="23"/>
    </row>
    <row r="6" spans="1:7">
      <c r="A6" s="23"/>
      <c r="B6" s="5" t="s">
        <v>19</v>
      </c>
      <c r="C6" s="5" t="s">
        <v>66</v>
      </c>
      <c r="D6" s="5" t="s">
        <v>19</v>
      </c>
      <c r="E6" s="5" t="s">
        <v>66</v>
      </c>
      <c r="F6" s="5" t="s">
        <v>19</v>
      </c>
      <c r="G6" s="5" t="s">
        <v>66</v>
      </c>
    </row>
    <row r="7" spans="1:7">
      <c r="B7" s="6"/>
      <c r="C7" s="6"/>
      <c r="D7" s="6"/>
      <c r="E7" s="6"/>
      <c r="F7" s="6"/>
      <c r="G7" s="6"/>
    </row>
    <row r="8" spans="1:7">
      <c r="A8" t="s">
        <v>20</v>
      </c>
      <c r="B8" s="6">
        <v>5406.5531650000003</v>
      </c>
      <c r="C8" s="6">
        <v>1</v>
      </c>
      <c r="D8" s="6">
        <v>426.95495599999998</v>
      </c>
      <c r="E8" s="6">
        <v>3</v>
      </c>
      <c r="F8" s="6">
        <v>5833.5081209999998</v>
      </c>
      <c r="G8" s="6">
        <v>1</v>
      </c>
    </row>
    <row r="9" spans="1:7">
      <c r="A9" t="s">
        <v>22</v>
      </c>
      <c r="B9" s="6">
        <v>2255.2632990000002</v>
      </c>
      <c r="C9" s="6">
        <v>3</v>
      </c>
      <c r="D9" s="6">
        <v>1411.4094680000001</v>
      </c>
      <c r="E9" s="6">
        <v>1</v>
      </c>
      <c r="F9" s="6">
        <v>3666.672767</v>
      </c>
      <c r="G9" s="6">
        <v>2</v>
      </c>
    </row>
    <row r="10" spans="1:7">
      <c r="A10" t="s">
        <v>21</v>
      </c>
      <c r="B10" s="6">
        <v>2272.6657009999999</v>
      </c>
      <c r="C10" s="6">
        <v>2</v>
      </c>
      <c r="D10" s="6">
        <v>1324.9281960000001</v>
      </c>
      <c r="E10" s="6">
        <v>2</v>
      </c>
      <c r="F10" s="6">
        <v>3597.5938970000002</v>
      </c>
      <c r="G10" s="6">
        <v>3</v>
      </c>
    </row>
    <row r="11" spans="1:7">
      <c r="A11" t="s">
        <v>23</v>
      </c>
      <c r="B11" s="6">
        <v>1383.0848109999999</v>
      </c>
      <c r="C11" s="6">
        <v>4</v>
      </c>
      <c r="D11" s="6">
        <v>257.49302699999998</v>
      </c>
      <c r="E11" s="6">
        <v>5</v>
      </c>
      <c r="F11" s="6">
        <v>1640.5778379999999</v>
      </c>
      <c r="G11" s="6">
        <v>4</v>
      </c>
    </row>
    <row r="12" spans="1:7">
      <c r="A12" t="s">
        <v>24</v>
      </c>
      <c r="B12" s="6">
        <v>1168.7373339999999</v>
      </c>
      <c r="C12" s="6">
        <v>5</v>
      </c>
      <c r="D12" s="6">
        <v>96.767450999999994</v>
      </c>
      <c r="E12" s="6">
        <v>8</v>
      </c>
      <c r="F12" s="6">
        <v>1265.5047850000001</v>
      </c>
      <c r="G12" s="6">
        <v>5</v>
      </c>
    </row>
    <row r="13" spans="1:7">
      <c r="A13" t="s">
        <v>26</v>
      </c>
      <c r="B13" s="6">
        <v>676.98058600000002</v>
      </c>
      <c r="C13" s="6">
        <v>6</v>
      </c>
      <c r="D13" s="6">
        <v>77.037915999999996</v>
      </c>
      <c r="E13" s="6">
        <v>10</v>
      </c>
      <c r="F13" s="6">
        <v>754.01850200000001</v>
      </c>
      <c r="G13" s="6">
        <v>6</v>
      </c>
    </row>
    <row r="14" spans="1:7">
      <c r="A14" t="s">
        <v>27</v>
      </c>
      <c r="B14" s="6">
        <v>451.53112499999997</v>
      </c>
      <c r="C14" s="6">
        <v>9</v>
      </c>
      <c r="D14" s="6">
        <v>279.499595</v>
      </c>
      <c r="E14" s="6">
        <v>4</v>
      </c>
      <c r="F14" s="6">
        <v>731.03071999999997</v>
      </c>
      <c r="G14" s="6">
        <v>7</v>
      </c>
    </row>
    <row r="15" spans="1:7">
      <c r="A15" t="s">
        <v>25</v>
      </c>
      <c r="B15" s="6">
        <v>440.63019100000002</v>
      </c>
      <c r="C15" s="6">
        <v>10</v>
      </c>
      <c r="D15" s="6">
        <v>165.541507</v>
      </c>
      <c r="E15" s="6">
        <v>7</v>
      </c>
      <c r="F15" s="6">
        <v>606.17169799999999</v>
      </c>
      <c r="G15" s="6">
        <v>8</v>
      </c>
    </row>
    <row r="16" spans="1:7">
      <c r="A16" t="s">
        <v>30</v>
      </c>
      <c r="B16" s="6">
        <v>486.44804900000003</v>
      </c>
      <c r="C16" s="6">
        <v>7</v>
      </c>
      <c r="D16" s="6">
        <v>55.763244</v>
      </c>
      <c r="E16" s="6">
        <v>16</v>
      </c>
      <c r="F16" s="6">
        <v>542.21129299999996</v>
      </c>
      <c r="G16" s="6">
        <v>9</v>
      </c>
    </row>
    <row r="17" spans="1:7">
      <c r="A17" t="s">
        <v>31</v>
      </c>
      <c r="B17" s="6">
        <v>454.57411200000001</v>
      </c>
      <c r="C17" s="6">
        <v>8</v>
      </c>
      <c r="D17" s="6">
        <v>30.458880000000001</v>
      </c>
      <c r="E17" s="6">
        <v>19</v>
      </c>
      <c r="F17" s="6">
        <v>485.03299199999998</v>
      </c>
      <c r="G17" s="6">
        <v>10</v>
      </c>
    </row>
    <row r="18" spans="1:7">
      <c r="A18" t="s">
        <v>37</v>
      </c>
      <c r="B18" s="6">
        <v>397.05381999999997</v>
      </c>
      <c r="C18" s="6">
        <v>11</v>
      </c>
      <c r="D18" s="6">
        <v>0.33018500000000001</v>
      </c>
      <c r="E18" s="6">
        <v>111</v>
      </c>
      <c r="F18" s="6">
        <v>397.384005</v>
      </c>
      <c r="G18" s="6">
        <v>11</v>
      </c>
    </row>
    <row r="19" spans="1:7">
      <c r="A19" t="s">
        <v>36</v>
      </c>
      <c r="B19" s="6">
        <v>320.90025700000001</v>
      </c>
      <c r="C19" s="6">
        <v>13</v>
      </c>
      <c r="D19" s="6">
        <v>72.385311999999999</v>
      </c>
      <c r="E19" s="6">
        <v>12</v>
      </c>
      <c r="F19" s="6">
        <v>393.28556900000001</v>
      </c>
      <c r="G19" s="6">
        <v>12</v>
      </c>
    </row>
    <row r="20" spans="1:7">
      <c r="A20" t="s">
        <v>29</v>
      </c>
      <c r="B20" s="6">
        <v>329.20219100000003</v>
      </c>
      <c r="C20" s="6">
        <v>12</v>
      </c>
      <c r="D20" s="6">
        <v>47.060102000000001</v>
      </c>
      <c r="E20" s="6">
        <v>17</v>
      </c>
      <c r="F20" s="6">
        <v>376.262293</v>
      </c>
      <c r="G20" s="6">
        <v>13</v>
      </c>
    </row>
    <row r="21" spans="1:7">
      <c r="A21" t="s">
        <v>28</v>
      </c>
      <c r="B21" s="6">
        <v>312.31775900000002</v>
      </c>
      <c r="C21" s="6">
        <v>14</v>
      </c>
      <c r="D21" s="6">
        <v>56.446945999999997</v>
      </c>
      <c r="E21" s="6">
        <v>15</v>
      </c>
      <c r="F21" s="6">
        <v>368.76470499999999</v>
      </c>
      <c r="G21" s="6">
        <v>14</v>
      </c>
    </row>
    <row r="22" spans="1:7">
      <c r="A22" t="s">
        <v>34</v>
      </c>
      <c r="B22" s="6">
        <v>249.493033</v>
      </c>
      <c r="C22" s="6">
        <v>18</v>
      </c>
      <c r="D22" s="6">
        <v>76.295553999999996</v>
      </c>
      <c r="E22" s="6">
        <v>11</v>
      </c>
      <c r="F22" s="6">
        <v>325.78858700000001</v>
      </c>
      <c r="G22" s="6">
        <v>15</v>
      </c>
    </row>
    <row r="23" spans="1:7">
      <c r="A23" t="s">
        <v>32</v>
      </c>
      <c r="B23" s="6">
        <v>128.316271</v>
      </c>
      <c r="C23" s="6">
        <v>25</v>
      </c>
      <c r="D23" s="6">
        <v>197.30021099999999</v>
      </c>
      <c r="E23" s="6">
        <v>6</v>
      </c>
      <c r="F23" s="6">
        <v>325.61648200000002</v>
      </c>
      <c r="G23" s="6">
        <v>16</v>
      </c>
    </row>
    <row r="24" spans="1:7">
      <c r="A24" t="s">
        <v>39</v>
      </c>
      <c r="B24" s="6">
        <v>299.88437299999998</v>
      </c>
      <c r="C24" s="6">
        <v>15</v>
      </c>
      <c r="D24" s="6">
        <v>5.1108520000000004</v>
      </c>
      <c r="E24" s="6">
        <v>38</v>
      </c>
      <c r="F24" s="6">
        <v>304.995225</v>
      </c>
      <c r="G24" s="6">
        <v>17</v>
      </c>
    </row>
    <row r="25" spans="1:7">
      <c r="A25" t="s">
        <v>40</v>
      </c>
      <c r="B25" s="6">
        <v>282.028909</v>
      </c>
      <c r="C25" s="6">
        <v>16</v>
      </c>
      <c r="D25" s="6">
        <v>20.106563999999999</v>
      </c>
      <c r="E25" s="6">
        <v>25</v>
      </c>
      <c r="F25" s="6">
        <v>302.13547299999999</v>
      </c>
      <c r="G25" s="6">
        <v>18</v>
      </c>
    </row>
    <row r="26" spans="1:7">
      <c r="A26" t="s">
        <v>33</v>
      </c>
      <c r="B26" s="6">
        <v>255.88439399999999</v>
      </c>
      <c r="C26" s="6">
        <v>17</v>
      </c>
      <c r="D26" s="6">
        <v>25.027570000000001</v>
      </c>
      <c r="E26" s="6">
        <v>21</v>
      </c>
      <c r="F26" s="6">
        <v>280.91196400000001</v>
      </c>
      <c r="G26" s="6">
        <v>19</v>
      </c>
    </row>
    <row r="27" spans="1:7">
      <c r="A27" t="s">
        <v>38</v>
      </c>
      <c r="B27" s="6">
        <v>208.900801</v>
      </c>
      <c r="C27" s="6">
        <v>19</v>
      </c>
      <c r="D27" s="6">
        <v>59.382885999999999</v>
      </c>
      <c r="E27" s="6">
        <v>14</v>
      </c>
      <c r="F27" s="6">
        <v>268.28368699999999</v>
      </c>
      <c r="G27" s="6">
        <v>20</v>
      </c>
    </row>
    <row r="28" spans="1:7">
      <c r="A28" t="s">
        <v>42</v>
      </c>
      <c r="B28" s="6">
        <v>140.27555899999999</v>
      </c>
      <c r="C28" s="6">
        <v>24</v>
      </c>
      <c r="D28" s="6">
        <v>60.135196999999998</v>
      </c>
      <c r="E28" s="6">
        <v>13</v>
      </c>
      <c r="F28" s="6">
        <v>200.41075599999999</v>
      </c>
      <c r="G28" s="6">
        <v>21</v>
      </c>
    </row>
    <row r="29" spans="1:7">
      <c r="A29" t="s">
        <v>44</v>
      </c>
      <c r="B29" s="6">
        <v>177.08393100000001</v>
      </c>
      <c r="C29" s="6">
        <v>20</v>
      </c>
      <c r="D29" s="6">
        <v>2.2166890000000001</v>
      </c>
      <c r="E29" s="6">
        <v>51</v>
      </c>
      <c r="F29" s="6">
        <v>179.30062000000001</v>
      </c>
      <c r="G29" s="6">
        <v>22</v>
      </c>
    </row>
    <row r="30" spans="1:7">
      <c r="A30" t="s">
        <v>67</v>
      </c>
      <c r="B30" s="6">
        <v>160.00668899999999</v>
      </c>
      <c r="C30" s="6">
        <v>21</v>
      </c>
      <c r="D30" s="6">
        <v>0.354763</v>
      </c>
      <c r="E30" s="6">
        <v>109</v>
      </c>
      <c r="F30" s="6">
        <v>160.36145200000001</v>
      </c>
      <c r="G30" s="6">
        <v>23</v>
      </c>
    </row>
    <row r="31" spans="1:7">
      <c r="A31" t="s">
        <v>45</v>
      </c>
      <c r="B31" s="6">
        <v>143.772267</v>
      </c>
      <c r="C31" s="6">
        <v>23</v>
      </c>
      <c r="D31" s="6">
        <v>14.370927</v>
      </c>
      <c r="E31" s="6">
        <v>29</v>
      </c>
      <c r="F31" s="6">
        <v>158.14319399999999</v>
      </c>
      <c r="G31" s="6">
        <v>24</v>
      </c>
    </row>
    <row r="32" spans="1:7">
      <c r="A32" t="s">
        <v>43</v>
      </c>
      <c r="B32" s="6">
        <v>145.741108</v>
      </c>
      <c r="C32" s="6">
        <v>22</v>
      </c>
      <c r="D32" s="6">
        <v>9.8522510000000008</v>
      </c>
      <c r="E32" s="6">
        <v>32</v>
      </c>
      <c r="F32" s="6">
        <v>155.59335899999999</v>
      </c>
      <c r="G32" s="6">
        <v>25</v>
      </c>
    </row>
    <row r="33" spans="1:7">
      <c r="B33" s="6"/>
      <c r="C33" s="6"/>
      <c r="D33" s="6"/>
      <c r="E33" s="6"/>
      <c r="F33" s="6"/>
      <c r="G33" s="6"/>
    </row>
    <row r="34" spans="1:7">
      <c r="A34" s="15" t="s">
        <v>68</v>
      </c>
      <c r="B34" s="14">
        <v>19505.496535999999</v>
      </c>
      <c r="C34" s="14"/>
      <c r="D34" s="14">
        <v>5762.3443209999996</v>
      </c>
      <c r="E34" s="14"/>
      <c r="F34" s="14">
        <v>25267.840856999999</v>
      </c>
      <c r="G34" s="14"/>
    </row>
    <row r="35" spans="1:7">
      <c r="B35" s="6"/>
      <c r="C35" s="6"/>
      <c r="D35" s="6"/>
      <c r="E35" s="6"/>
      <c r="F35" s="6"/>
      <c r="G35" s="6"/>
    </row>
    <row r="36" spans="1:7">
      <c r="A36" t="s">
        <v>47</v>
      </c>
      <c r="B36" s="6">
        <v>15150.727113999999</v>
      </c>
      <c r="C36" s="6"/>
      <c r="D36" s="6">
        <v>3973.0710309999999</v>
      </c>
      <c r="E36" s="6"/>
      <c r="F36" s="6">
        <v>19123.798145000001</v>
      </c>
      <c r="G36" s="6"/>
    </row>
    <row r="37" spans="1:7">
      <c r="A37" t="s">
        <v>48</v>
      </c>
      <c r="B37" s="6">
        <v>2008.9287999999999</v>
      </c>
      <c r="C37" s="6"/>
      <c r="D37" s="6">
        <v>396.160528</v>
      </c>
      <c r="E37" s="6"/>
      <c r="F37" s="6">
        <v>2405.089328</v>
      </c>
      <c r="G37" s="6"/>
    </row>
    <row r="38" spans="1:7">
      <c r="A38" t="s">
        <v>49</v>
      </c>
      <c r="B38" s="6">
        <v>688.88742200000002</v>
      </c>
      <c r="C38" s="6"/>
      <c r="D38" s="6">
        <v>33.851903999999998</v>
      </c>
      <c r="E38" s="6"/>
      <c r="F38" s="6">
        <v>722.73932600000001</v>
      </c>
      <c r="G38" s="6"/>
    </row>
    <row r="39" spans="1:7">
      <c r="A39" t="s">
        <v>50</v>
      </c>
      <c r="B39" s="6">
        <v>8437.3358719999997</v>
      </c>
      <c r="C39" s="6"/>
      <c r="D39" s="6">
        <v>3627.1563110000002</v>
      </c>
      <c r="E39" s="6"/>
      <c r="F39" s="6">
        <v>12064.492183</v>
      </c>
      <c r="G39" s="6"/>
    </row>
    <row r="40" spans="1:7">
      <c r="A40" t="s">
        <v>51</v>
      </c>
      <c r="B40" s="6">
        <v>1113.199143</v>
      </c>
      <c r="C40" s="6"/>
      <c r="D40" s="6">
        <v>36.012329999999999</v>
      </c>
      <c r="E40" s="6"/>
      <c r="F40" s="6">
        <v>1149.2114730000001</v>
      </c>
      <c r="G40" s="6"/>
    </row>
    <row r="41" spans="1:7">
      <c r="A41" t="s">
        <v>52</v>
      </c>
      <c r="B41" s="6">
        <v>417.90000400000002</v>
      </c>
      <c r="C41" s="6"/>
      <c r="D41" s="6">
        <v>207.37566699999999</v>
      </c>
      <c r="E41" s="6"/>
      <c r="F41" s="6">
        <v>625.27567099999999</v>
      </c>
      <c r="G41" s="6"/>
    </row>
    <row r="42" spans="1:7">
      <c r="A42" t="s">
        <v>53</v>
      </c>
      <c r="B42" s="6">
        <v>4951.5733689999997</v>
      </c>
      <c r="C42" s="6"/>
      <c r="D42" s="6">
        <v>1775.596413</v>
      </c>
      <c r="E42" s="6"/>
      <c r="F42" s="6">
        <v>6727.1697819999999</v>
      </c>
      <c r="G42" s="6"/>
    </row>
    <row r="43" spans="1:7">
      <c r="A43" s="12" t="s">
        <v>54</v>
      </c>
      <c r="B43" s="13">
        <v>352.854195</v>
      </c>
      <c r="C43" s="13"/>
      <c r="D43" s="13">
        <v>70.375320000000002</v>
      </c>
      <c r="E43" s="13"/>
      <c r="F43" s="13">
        <v>423.22951499999999</v>
      </c>
      <c r="G43" s="13"/>
    </row>
    <row r="45" spans="1:7">
      <c r="A45" t="s">
        <v>55</v>
      </c>
    </row>
    <row r="46" spans="1:7">
      <c r="A46" t="s">
        <v>69</v>
      </c>
    </row>
    <row r="47" spans="1:7">
      <c r="A47" t="s">
        <v>70</v>
      </c>
    </row>
    <row r="48" spans="1:7">
      <c r="A48" t="s">
        <v>71</v>
      </c>
    </row>
    <row r="50" spans="1:1" ht="12.75">
      <c r="A50" t="s">
        <v>60</v>
      </c>
    </row>
  </sheetData>
  <mergeCells count="4">
    <mergeCell ref="A5:A6"/>
    <mergeCell ref="B5:C5"/>
    <mergeCell ref="D5:E5"/>
    <mergeCell ref="F5:G5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workbookViewId="0"/>
  </sheetViews>
  <sheetFormatPr defaultRowHeight="11.25"/>
  <cols>
    <col min="1" max="1" width="47.6640625" customWidth="1"/>
    <col min="2" max="7" width="11.6640625" customWidth="1"/>
  </cols>
  <sheetData>
    <row r="1" spans="1:8" ht="12.75">
      <c r="A1" s="1" t="s">
        <v>72</v>
      </c>
    </row>
    <row r="2" spans="1:8" ht="15">
      <c r="A2" s="2" t="s">
        <v>15</v>
      </c>
    </row>
    <row r="3" spans="1:8" ht="14.25">
      <c r="A3" s="3" t="s">
        <v>73</v>
      </c>
    </row>
    <row r="4" spans="1:8" ht="12.75">
      <c r="A4" s="1" t="s">
        <v>74</v>
      </c>
    </row>
    <row r="5" spans="1:8" ht="22.5">
      <c r="A5" s="23" t="s">
        <v>75</v>
      </c>
      <c r="B5" s="5" t="s">
        <v>76</v>
      </c>
      <c r="C5" s="5" t="s">
        <v>77</v>
      </c>
      <c r="D5" s="5" t="s">
        <v>78</v>
      </c>
      <c r="E5" s="5" t="s">
        <v>79</v>
      </c>
      <c r="F5" s="23" t="s">
        <v>80</v>
      </c>
      <c r="G5" s="23"/>
    </row>
    <row r="6" spans="1:8">
      <c r="A6" s="23"/>
      <c r="B6" s="5" t="s">
        <v>19</v>
      </c>
      <c r="C6" s="5" t="s">
        <v>19</v>
      </c>
      <c r="D6" s="5" t="s">
        <v>19</v>
      </c>
      <c r="E6" s="5" t="s">
        <v>19</v>
      </c>
      <c r="F6" s="5" t="s">
        <v>19</v>
      </c>
      <c r="G6" s="5" t="s">
        <v>81</v>
      </c>
    </row>
    <row r="7" spans="1:8">
      <c r="A7" s="10"/>
      <c r="B7" s="6"/>
      <c r="C7" s="6"/>
      <c r="D7" s="6"/>
      <c r="E7" s="6"/>
      <c r="F7" s="6"/>
      <c r="H7" s="7"/>
    </row>
    <row r="8" spans="1:8">
      <c r="A8" s="10" t="s">
        <v>82</v>
      </c>
      <c r="B8" s="6">
        <v>4772.2479290000001</v>
      </c>
      <c r="C8" s="6">
        <v>4347.0228569999999</v>
      </c>
      <c r="D8" s="6">
        <v>6251.2471329999998</v>
      </c>
      <c r="E8" s="6">
        <v>5069.0601489999999</v>
      </c>
      <c r="F8" s="6">
        <v>5537.730407</v>
      </c>
      <c r="G8">
        <v>21.9</v>
      </c>
      <c r="H8" s="7"/>
    </row>
    <row r="9" spans="1:8">
      <c r="A9" s="10" t="s">
        <v>83</v>
      </c>
      <c r="B9" s="6">
        <v>2774.9702390000002</v>
      </c>
      <c r="C9" s="6">
        <v>2254.4531659999998</v>
      </c>
      <c r="D9" s="6">
        <v>1990.9813799999999</v>
      </c>
      <c r="E9" s="6">
        <v>2331.8574589999998</v>
      </c>
      <c r="F9" s="6">
        <v>2589.9530490000002</v>
      </c>
      <c r="G9">
        <v>10.199999999999999</v>
      </c>
      <c r="H9" s="7"/>
    </row>
    <row r="10" spans="1:8">
      <c r="A10" s="10" t="s">
        <v>84</v>
      </c>
      <c r="B10" s="6">
        <v>1196.783187</v>
      </c>
      <c r="C10" s="6">
        <v>1654.9701299999999</v>
      </c>
      <c r="D10" s="6">
        <v>2539.674712</v>
      </c>
      <c r="E10" s="6">
        <v>3661.4327389999999</v>
      </c>
      <c r="F10" s="6">
        <v>2431.777517</v>
      </c>
      <c r="G10">
        <v>9.6</v>
      </c>
      <c r="H10" s="7"/>
    </row>
    <row r="11" spans="1:8">
      <c r="A11" s="10" t="s">
        <v>85</v>
      </c>
      <c r="B11" s="6">
        <v>623.60473999999999</v>
      </c>
      <c r="C11" s="6">
        <v>875.73692600000004</v>
      </c>
      <c r="D11" s="6">
        <v>1794.418146</v>
      </c>
      <c r="E11" s="6">
        <v>2693.8276489999998</v>
      </c>
      <c r="F11" s="6">
        <v>1776.5813780000001</v>
      </c>
      <c r="G11">
        <v>7</v>
      </c>
      <c r="H11" s="7"/>
    </row>
    <row r="12" spans="1:8">
      <c r="A12" s="10" t="s">
        <v>86</v>
      </c>
      <c r="B12" s="6">
        <v>336.25846200000001</v>
      </c>
      <c r="C12" s="6">
        <v>456.66357099999999</v>
      </c>
      <c r="D12" s="6">
        <v>426.44190700000001</v>
      </c>
      <c r="E12" s="6">
        <v>696.29679699999997</v>
      </c>
      <c r="F12" s="6">
        <v>448.03275600000001</v>
      </c>
      <c r="G12">
        <v>1.8</v>
      </c>
      <c r="H12" s="7"/>
    </row>
    <row r="13" spans="1:8">
      <c r="A13" s="10" t="s">
        <v>87</v>
      </c>
      <c r="B13" s="6">
        <v>236.919985</v>
      </c>
      <c r="C13" s="6">
        <v>322.56963300000001</v>
      </c>
      <c r="D13" s="6">
        <v>318.81465900000001</v>
      </c>
      <c r="E13" s="6">
        <v>271.30829299999999</v>
      </c>
      <c r="F13" s="6">
        <v>207.16338300000001</v>
      </c>
      <c r="G13">
        <v>0.8</v>
      </c>
      <c r="H13" s="7"/>
    </row>
    <row r="14" spans="1:8">
      <c r="A14" s="10" t="s">
        <v>88</v>
      </c>
      <c r="B14" s="6">
        <v>2064.6882220000002</v>
      </c>
      <c r="C14" s="6">
        <v>1101.6838319999999</v>
      </c>
      <c r="D14" s="6">
        <v>261.85022400000003</v>
      </c>
      <c r="E14" s="6">
        <v>349.52796499999999</v>
      </c>
      <c r="F14" s="6">
        <v>1977.6569730000001</v>
      </c>
      <c r="G14">
        <v>7.8</v>
      </c>
      <c r="H14" s="7"/>
    </row>
    <row r="15" spans="1:8">
      <c r="A15" s="10" t="s">
        <v>89</v>
      </c>
      <c r="B15" s="6">
        <v>1383.1522030000001</v>
      </c>
      <c r="C15" s="6">
        <v>1363.1307188000001</v>
      </c>
      <c r="D15" s="6">
        <v>1339.497116</v>
      </c>
      <c r="E15" s="6">
        <v>1080.8541110000001</v>
      </c>
      <c r="F15" s="6">
        <v>1220.4370280000001</v>
      </c>
      <c r="G15">
        <v>4.8</v>
      </c>
      <c r="H15" s="7"/>
    </row>
    <row r="16" spans="1:8">
      <c r="A16" s="10" t="s">
        <v>90</v>
      </c>
      <c r="B16" s="6">
        <v>504.85399999999998</v>
      </c>
      <c r="C16" s="6">
        <v>689.38</v>
      </c>
      <c r="D16" s="6">
        <v>926.68399999999997</v>
      </c>
      <c r="E16" s="6">
        <v>1095.0592300000001</v>
      </c>
      <c r="F16" s="6">
        <v>826.86800000000005</v>
      </c>
      <c r="G16">
        <v>3.3</v>
      </c>
      <c r="H16" s="7"/>
    </row>
    <row r="17" spans="1:8">
      <c r="A17" s="10" t="s">
        <v>91</v>
      </c>
      <c r="B17" s="6">
        <v>683.49300000000005</v>
      </c>
      <c r="C17" s="6">
        <v>677.98900000000003</v>
      </c>
      <c r="D17" s="6">
        <v>679.66899999999998</v>
      </c>
      <c r="E17" s="6">
        <v>726.63400000000001</v>
      </c>
      <c r="F17" s="6">
        <v>733.89499999999998</v>
      </c>
      <c r="G17">
        <v>2.9</v>
      </c>
      <c r="H17" s="7"/>
    </row>
    <row r="18" spans="1:8">
      <c r="A18" s="10" t="s">
        <v>92</v>
      </c>
      <c r="B18" s="6">
        <v>627.80783640000004</v>
      </c>
      <c r="C18" s="6">
        <v>699.38803600000006</v>
      </c>
      <c r="D18" s="6">
        <v>678.35105699999997</v>
      </c>
      <c r="E18" s="6">
        <v>692.41867000000002</v>
      </c>
      <c r="F18" s="6">
        <v>605.72624900000005</v>
      </c>
      <c r="G18">
        <v>2.4</v>
      </c>
      <c r="H18" s="7"/>
    </row>
    <row r="19" spans="1:8">
      <c r="A19" s="10" t="s">
        <v>93</v>
      </c>
      <c r="B19" s="6">
        <v>531.32829400000003</v>
      </c>
      <c r="C19" s="6">
        <v>564.03537300000005</v>
      </c>
      <c r="D19" s="6">
        <v>614.27865499999996</v>
      </c>
      <c r="E19" s="6">
        <v>514.06128899999999</v>
      </c>
      <c r="F19" s="6">
        <v>592.00029400000005</v>
      </c>
      <c r="G19">
        <v>2.2999999999999998</v>
      </c>
      <c r="H19" s="7"/>
    </row>
    <row r="20" spans="1:8">
      <c r="A20" s="10" t="s">
        <v>94</v>
      </c>
      <c r="B20" s="6">
        <v>428.82912599999997</v>
      </c>
      <c r="C20" s="6">
        <v>490.62862899999999</v>
      </c>
      <c r="D20" s="6">
        <v>485.87833699999999</v>
      </c>
      <c r="E20" s="6">
        <v>433.551534</v>
      </c>
      <c r="F20" s="6">
        <v>521.67167800000004</v>
      </c>
      <c r="G20">
        <v>2.1</v>
      </c>
      <c r="H20" s="7"/>
    </row>
    <row r="21" spans="1:8">
      <c r="A21" s="10" t="s">
        <v>95</v>
      </c>
      <c r="B21" s="6">
        <v>426.42500000000001</v>
      </c>
      <c r="C21" s="6">
        <v>427.31799999999998</v>
      </c>
      <c r="D21" s="6">
        <v>438.56799999999998</v>
      </c>
      <c r="E21" s="6">
        <v>452.42899999999997</v>
      </c>
      <c r="F21" s="6">
        <v>479.81799999999998</v>
      </c>
      <c r="G21">
        <v>1.9</v>
      </c>
      <c r="H21" s="7"/>
    </row>
    <row r="22" spans="1:8">
      <c r="A22" s="10" t="s">
        <v>96</v>
      </c>
      <c r="B22" s="6">
        <v>439.14499999999998</v>
      </c>
      <c r="C22" s="6">
        <v>411.40699999999998</v>
      </c>
      <c r="D22" s="6">
        <v>439.02699999999999</v>
      </c>
      <c r="E22" s="6">
        <v>453.19799999999998</v>
      </c>
      <c r="F22" s="6">
        <v>431.77100000000002</v>
      </c>
      <c r="G22">
        <v>1.7</v>
      </c>
      <c r="H22" s="7"/>
    </row>
    <row r="23" spans="1:8">
      <c r="A23" s="10" t="s">
        <v>97</v>
      </c>
      <c r="B23" s="6">
        <v>416.25192700000002</v>
      </c>
      <c r="C23" s="6">
        <v>660.16985799999998</v>
      </c>
      <c r="D23" s="6">
        <v>777.48322900000005</v>
      </c>
      <c r="E23" s="6">
        <v>534.99888999999996</v>
      </c>
      <c r="F23" s="6">
        <v>429.96716400000003</v>
      </c>
      <c r="G23">
        <v>1.7</v>
      </c>
      <c r="H23" s="7"/>
    </row>
    <row r="24" spans="1:8">
      <c r="A24" s="10" t="s">
        <v>98</v>
      </c>
      <c r="B24" s="6">
        <v>421.69429700000001</v>
      </c>
      <c r="C24" s="6">
        <v>427.99534299999999</v>
      </c>
      <c r="D24" s="6">
        <v>573.41425700000002</v>
      </c>
      <c r="E24" s="6">
        <v>497.55078099999997</v>
      </c>
      <c r="F24" s="6">
        <v>411.03080999999997</v>
      </c>
      <c r="G24">
        <v>1.6</v>
      </c>
      <c r="H24" s="7"/>
    </row>
    <row r="25" spans="1:8">
      <c r="A25" s="10" t="s">
        <v>99</v>
      </c>
      <c r="B25" s="6">
        <v>362.49268000000001</v>
      </c>
      <c r="C25" s="6">
        <v>339.64079400000003</v>
      </c>
      <c r="D25" s="6">
        <v>374.60804000000002</v>
      </c>
      <c r="E25" s="6">
        <v>339.06759099999999</v>
      </c>
      <c r="F25" s="6">
        <v>398.45416999999998</v>
      </c>
      <c r="G25">
        <v>1.6</v>
      </c>
      <c r="H25" s="7"/>
    </row>
    <row r="26" spans="1:8">
      <c r="A26" s="10" t="s">
        <v>100</v>
      </c>
      <c r="B26" s="6">
        <v>369.82081099999999</v>
      </c>
      <c r="C26" s="6">
        <v>391.805969</v>
      </c>
      <c r="D26" s="6">
        <v>390.08776599999999</v>
      </c>
      <c r="E26" s="6">
        <v>332.18046600000002</v>
      </c>
      <c r="F26" s="6">
        <v>394.57012300000002</v>
      </c>
      <c r="G26">
        <v>1.6</v>
      </c>
      <c r="H26" s="7"/>
    </row>
    <row r="27" spans="1:8">
      <c r="A27" s="10" t="s">
        <v>101</v>
      </c>
      <c r="B27" s="6">
        <v>442.91884700000003</v>
      </c>
      <c r="C27" s="6">
        <v>368.42631</v>
      </c>
      <c r="D27" s="6">
        <v>417.01781099999999</v>
      </c>
      <c r="E27" s="6">
        <v>377.075175</v>
      </c>
      <c r="F27" s="6">
        <v>393.35107099999999</v>
      </c>
      <c r="G27">
        <v>1.6</v>
      </c>
      <c r="H27" s="7"/>
    </row>
    <row r="28" spans="1:8">
      <c r="A28" s="10" t="s">
        <v>102</v>
      </c>
      <c r="B28" s="6">
        <v>281.42703499999999</v>
      </c>
      <c r="C28" s="6">
        <v>318.80901599999999</v>
      </c>
      <c r="D28" s="6">
        <v>333.65150699999998</v>
      </c>
      <c r="E28" s="6">
        <v>268.13727899999998</v>
      </c>
      <c r="F28" s="6">
        <v>270.657982</v>
      </c>
      <c r="G28">
        <v>1.1000000000000001</v>
      </c>
      <c r="H28" s="7"/>
    </row>
    <row r="29" spans="1:8">
      <c r="A29" s="10" t="s">
        <v>103</v>
      </c>
      <c r="B29" s="6">
        <v>223.07275999999999</v>
      </c>
      <c r="C29" s="6">
        <v>205.16434000000001</v>
      </c>
      <c r="D29" s="6">
        <v>192.89392100000001</v>
      </c>
      <c r="E29" s="6">
        <v>185.88753600000001</v>
      </c>
      <c r="F29" s="6">
        <v>258.17342100000002</v>
      </c>
      <c r="G29">
        <v>1</v>
      </c>
      <c r="H29" s="7"/>
    </row>
    <row r="30" spans="1:8">
      <c r="A30" s="10" t="s">
        <v>104</v>
      </c>
      <c r="B30" s="6">
        <v>200.57415399999999</v>
      </c>
      <c r="C30" s="6">
        <v>210.94252299999999</v>
      </c>
      <c r="D30" s="6">
        <v>264.63659999999999</v>
      </c>
      <c r="E30" s="6">
        <v>188.52173300000001</v>
      </c>
      <c r="F30" s="6">
        <v>248.06229200000001</v>
      </c>
      <c r="G30">
        <v>1</v>
      </c>
      <c r="H30" s="7"/>
    </row>
    <row r="31" spans="1:8">
      <c r="A31" s="10" t="s">
        <v>105</v>
      </c>
      <c r="B31" s="6">
        <v>65.824905000000001</v>
      </c>
      <c r="C31" s="6">
        <v>29.337043999999999</v>
      </c>
      <c r="D31" s="6">
        <v>35.774115999999999</v>
      </c>
      <c r="E31" s="6">
        <v>79.805789000000004</v>
      </c>
      <c r="F31" s="6">
        <v>247.085365</v>
      </c>
      <c r="G31">
        <v>1</v>
      </c>
      <c r="H31" s="7"/>
    </row>
    <row r="32" spans="1:8">
      <c r="A32" s="10" t="s">
        <v>106</v>
      </c>
      <c r="B32" s="6">
        <v>301.97860400000002</v>
      </c>
      <c r="C32" s="6">
        <v>274.46426000000002</v>
      </c>
      <c r="D32" s="6">
        <v>147.724988</v>
      </c>
      <c r="E32" s="6">
        <v>179.77008799999999</v>
      </c>
      <c r="F32" s="6">
        <v>215.195393</v>
      </c>
      <c r="G32">
        <v>0.9</v>
      </c>
      <c r="H32" s="7"/>
    </row>
    <row r="33" spans="1:8">
      <c r="A33" s="10" t="s">
        <v>107</v>
      </c>
      <c r="B33" s="6">
        <v>198.42960600000001</v>
      </c>
      <c r="C33" s="6">
        <v>175.687183</v>
      </c>
      <c r="D33" s="6">
        <v>178.274462</v>
      </c>
      <c r="E33" s="6">
        <v>211.610691</v>
      </c>
      <c r="F33" s="6">
        <v>201.59199699999999</v>
      </c>
      <c r="G33">
        <v>0.8</v>
      </c>
      <c r="H33" s="7"/>
    </row>
    <row r="34" spans="1:8">
      <c r="A34" s="10" t="s">
        <v>108</v>
      </c>
      <c r="B34" s="6">
        <v>161.50299999999999</v>
      </c>
      <c r="C34" s="6" t="s">
        <v>41</v>
      </c>
      <c r="D34" s="6">
        <v>181.53299999999999</v>
      </c>
      <c r="E34" s="6">
        <v>175.197</v>
      </c>
      <c r="F34" s="6">
        <v>181.32400000000001</v>
      </c>
      <c r="G34">
        <v>0.7</v>
      </c>
      <c r="H34" s="7"/>
    </row>
    <row r="35" spans="1:8">
      <c r="A35" s="10" t="s">
        <v>109</v>
      </c>
      <c r="B35" s="6">
        <v>132.22040799999999</v>
      </c>
      <c r="C35" s="6">
        <v>106.910635</v>
      </c>
      <c r="D35" s="6">
        <v>78.635318999999996</v>
      </c>
      <c r="E35" s="6">
        <v>171.026353</v>
      </c>
      <c r="F35" s="6">
        <v>176.114474</v>
      </c>
      <c r="G35">
        <v>0.7</v>
      </c>
      <c r="H35" s="7"/>
    </row>
    <row r="36" spans="1:8">
      <c r="A36" s="10"/>
      <c r="B36" s="6"/>
      <c r="C36" s="6"/>
      <c r="D36" s="6"/>
      <c r="E36" s="6"/>
      <c r="F36" s="6"/>
      <c r="H36" s="7"/>
    </row>
    <row r="37" spans="1:8">
      <c r="A37" s="10" t="s">
        <v>110</v>
      </c>
      <c r="B37" s="6">
        <v>19191.086491999999</v>
      </c>
      <c r="C37" s="6">
        <v>17483.151252</v>
      </c>
      <c r="D37" s="6">
        <v>18747.94109</v>
      </c>
      <c r="E37" s="6">
        <v>16631.85843</v>
      </c>
      <c r="F37" s="6">
        <v>19505.496535999999</v>
      </c>
      <c r="G37">
        <v>77.2</v>
      </c>
      <c r="H37" s="7"/>
    </row>
    <row r="38" spans="1:8">
      <c r="A38" s="10" t="s">
        <v>64</v>
      </c>
      <c r="B38" s="6">
        <v>3885.0475390000001</v>
      </c>
      <c r="C38" s="6">
        <v>4824.1768840000004</v>
      </c>
      <c r="D38" s="6">
        <v>5816.4359610000001</v>
      </c>
      <c r="E38" s="6">
        <v>7405.9608440000002</v>
      </c>
      <c r="F38" s="6">
        <v>5762.3443209999996</v>
      </c>
      <c r="G38">
        <v>22.8</v>
      </c>
      <c r="H38" s="7"/>
    </row>
    <row r="39" spans="1:8">
      <c r="A39" s="11" t="s">
        <v>68</v>
      </c>
      <c r="B39" s="8">
        <v>23076.134031000001</v>
      </c>
      <c r="C39" s="8">
        <v>22307.328136</v>
      </c>
      <c r="D39" s="8">
        <v>24564.377050999999</v>
      </c>
      <c r="E39" s="8">
        <v>24037.819274000001</v>
      </c>
      <c r="F39" s="8">
        <v>25267.840856999999</v>
      </c>
      <c r="G39" s="9">
        <v>100</v>
      </c>
    </row>
    <row r="41" spans="1:8">
      <c r="A41" t="s">
        <v>55</v>
      </c>
    </row>
    <row r="42" spans="1:8">
      <c r="A42" t="s">
        <v>111</v>
      </c>
    </row>
    <row r="43" spans="1:8">
      <c r="A43" t="s">
        <v>70</v>
      </c>
    </row>
    <row r="44" spans="1:8">
      <c r="A44" t="s">
        <v>71</v>
      </c>
    </row>
    <row r="46" spans="1:8">
      <c r="A46" s="22" t="s">
        <v>58</v>
      </c>
    </row>
    <row r="47" spans="1:8">
      <c r="A47" t="s">
        <v>59</v>
      </c>
    </row>
    <row r="49" spans="1:1" ht="12.75">
      <c r="A49" t="s">
        <v>60</v>
      </c>
    </row>
  </sheetData>
  <mergeCells count="2">
    <mergeCell ref="A5:A6"/>
    <mergeCell ref="F5:G5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2"/>
  <sheetViews>
    <sheetView workbookViewId="0"/>
  </sheetViews>
  <sheetFormatPr defaultRowHeight="11.25"/>
  <cols>
    <col min="1" max="1" width="47.6640625" customWidth="1"/>
    <col min="2" max="2" width="26.6640625" customWidth="1"/>
    <col min="3" max="8" width="11.6640625" customWidth="1"/>
  </cols>
  <sheetData>
    <row r="1" spans="1:9" ht="12.75">
      <c r="A1" s="1" t="s">
        <v>112</v>
      </c>
    </row>
    <row r="2" spans="1:9" ht="15">
      <c r="A2" s="2" t="s">
        <v>113</v>
      </c>
    </row>
    <row r="3" spans="1:9" ht="14.25">
      <c r="A3" s="3" t="s">
        <v>114</v>
      </c>
    </row>
    <row r="4" spans="1:9" ht="12.75">
      <c r="A4" s="1" t="s">
        <v>74</v>
      </c>
    </row>
    <row r="5" spans="1:9" ht="22.5">
      <c r="A5" s="23" t="s">
        <v>115</v>
      </c>
      <c r="B5" s="23" t="s">
        <v>116</v>
      </c>
      <c r="C5" s="5" t="s">
        <v>76</v>
      </c>
      <c r="D5" s="5" t="s">
        <v>77</v>
      </c>
      <c r="E5" s="5" t="s">
        <v>78</v>
      </c>
      <c r="F5" s="5" t="s">
        <v>79</v>
      </c>
      <c r="G5" s="23" t="s">
        <v>80</v>
      </c>
      <c r="H5" s="23"/>
    </row>
    <row r="6" spans="1:9">
      <c r="A6" s="23"/>
      <c r="B6" s="23"/>
      <c r="C6" s="5" t="s">
        <v>19</v>
      </c>
      <c r="D6" s="5" t="s">
        <v>19</v>
      </c>
      <c r="E6" s="5" t="s">
        <v>19</v>
      </c>
      <c r="F6" s="5" t="s">
        <v>19</v>
      </c>
      <c r="G6" s="5" t="s">
        <v>19</v>
      </c>
      <c r="H6" s="5" t="s">
        <v>81</v>
      </c>
    </row>
    <row r="7" spans="1:9">
      <c r="A7" s="10"/>
      <c r="B7" s="10"/>
      <c r="C7" s="6"/>
      <c r="D7" s="6"/>
      <c r="E7" s="6"/>
      <c r="F7" s="6"/>
      <c r="G7" s="6"/>
      <c r="I7" s="7"/>
    </row>
    <row r="8" spans="1:9">
      <c r="A8" s="10" t="s">
        <v>82</v>
      </c>
      <c r="B8" s="10" t="s">
        <v>20</v>
      </c>
      <c r="C8" s="6">
        <v>1412.084061</v>
      </c>
      <c r="D8" s="6">
        <v>1350.6900909999999</v>
      </c>
      <c r="E8" s="6">
        <v>2108.7079910000002</v>
      </c>
      <c r="F8" s="6">
        <v>1513.678874</v>
      </c>
      <c r="G8" s="6">
        <v>1829.748558</v>
      </c>
      <c r="H8">
        <v>7.2</v>
      </c>
      <c r="I8" s="7"/>
    </row>
    <row r="9" spans="1:9">
      <c r="A9" s="10" t="s">
        <v>83</v>
      </c>
      <c r="B9" s="10" t="s">
        <v>20</v>
      </c>
      <c r="C9" s="6">
        <v>963.21072500000002</v>
      </c>
      <c r="D9" s="6">
        <v>962.86186099999998</v>
      </c>
      <c r="E9" s="6">
        <v>829.17722500000002</v>
      </c>
      <c r="F9" s="6">
        <v>940.67041500000005</v>
      </c>
      <c r="G9" s="6">
        <v>927.37024499999995</v>
      </c>
      <c r="H9">
        <v>3.7</v>
      </c>
      <c r="I9" s="7"/>
    </row>
    <row r="10" spans="1:9">
      <c r="A10" s="10" t="s">
        <v>89</v>
      </c>
      <c r="B10" s="10" t="s">
        <v>20</v>
      </c>
      <c r="C10" s="6">
        <v>886.13499200000001</v>
      </c>
      <c r="D10" s="6">
        <v>794.81545300000005</v>
      </c>
      <c r="E10" s="6">
        <v>831.69854499999997</v>
      </c>
      <c r="F10" s="6">
        <v>678.77956600000005</v>
      </c>
      <c r="G10" s="6">
        <v>777.96488299999999</v>
      </c>
      <c r="H10">
        <v>3.1</v>
      </c>
      <c r="I10" s="7"/>
    </row>
    <row r="11" spans="1:9">
      <c r="A11" s="10" t="s">
        <v>83</v>
      </c>
      <c r="B11" s="10" t="s">
        <v>22</v>
      </c>
      <c r="C11" s="6">
        <v>588.49845500000004</v>
      </c>
      <c r="D11" s="6">
        <v>362.94174600000002</v>
      </c>
      <c r="E11" s="6">
        <v>366.77910800000001</v>
      </c>
      <c r="F11" s="6">
        <v>511.46500300000002</v>
      </c>
      <c r="G11" s="6">
        <v>708.30717500000003</v>
      </c>
      <c r="H11">
        <v>2.8</v>
      </c>
      <c r="I11" s="7"/>
    </row>
    <row r="12" spans="1:9">
      <c r="A12" s="10" t="s">
        <v>84</v>
      </c>
      <c r="B12" s="10" t="s">
        <v>21</v>
      </c>
      <c r="C12" s="6">
        <v>502.038273</v>
      </c>
      <c r="D12" s="6">
        <v>732.17815399999995</v>
      </c>
      <c r="E12" s="6">
        <v>817.254639</v>
      </c>
      <c r="F12" s="6">
        <v>826.658323</v>
      </c>
      <c r="G12" s="6">
        <v>557.03513099999998</v>
      </c>
      <c r="H12">
        <v>2.2000000000000002</v>
      </c>
      <c r="I12" s="7"/>
    </row>
    <row r="13" spans="1:9">
      <c r="A13" s="10" t="s">
        <v>88</v>
      </c>
      <c r="B13" s="10" t="s">
        <v>20</v>
      </c>
      <c r="C13" s="6">
        <v>494.51419900000002</v>
      </c>
      <c r="D13" s="6">
        <v>223.22646800000001</v>
      </c>
      <c r="E13" s="6">
        <v>70.486227999999997</v>
      </c>
      <c r="F13" s="6">
        <v>85.353800000000007</v>
      </c>
      <c r="G13" s="6">
        <v>505.64772399999998</v>
      </c>
      <c r="H13">
        <v>2</v>
      </c>
      <c r="I13" s="7"/>
    </row>
    <row r="14" spans="1:9">
      <c r="A14" s="10" t="s">
        <v>82</v>
      </c>
      <c r="B14" s="10" t="s">
        <v>37</v>
      </c>
      <c r="C14" s="6">
        <v>196.82135700000001</v>
      </c>
      <c r="D14" s="6">
        <v>121.262404</v>
      </c>
      <c r="E14" s="6">
        <v>400.03715599999998</v>
      </c>
      <c r="F14" s="6">
        <v>233.193941</v>
      </c>
      <c r="G14" s="6">
        <v>395.46266000000003</v>
      </c>
      <c r="H14">
        <v>1.6</v>
      </c>
      <c r="I14" s="7"/>
    </row>
    <row r="15" spans="1:9">
      <c r="A15" s="10" t="s">
        <v>84</v>
      </c>
      <c r="B15" s="10" t="s">
        <v>20</v>
      </c>
      <c r="C15" s="6">
        <v>176.170931</v>
      </c>
      <c r="D15" s="6">
        <v>225.92675600000001</v>
      </c>
      <c r="E15" s="6">
        <v>243.68499199999999</v>
      </c>
      <c r="F15" s="6">
        <v>396.63928700000002</v>
      </c>
      <c r="G15" s="6">
        <v>362.085668</v>
      </c>
      <c r="H15">
        <v>1.4</v>
      </c>
      <c r="I15" s="7"/>
    </row>
    <row r="16" spans="1:9">
      <c r="A16" s="10" t="s">
        <v>88</v>
      </c>
      <c r="B16" s="10" t="s">
        <v>23</v>
      </c>
      <c r="C16" s="6">
        <v>503.62480299999999</v>
      </c>
      <c r="D16" s="6">
        <v>212.49262400000001</v>
      </c>
      <c r="E16" s="6">
        <v>2.3930790000000002</v>
      </c>
      <c r="F16" s="6">
        <v>18.787329</v>
      </c>
      <c r="G16" s="6">
        <v>344.116285</v>
      </c>
      <c r="H16">
        <v>1.4</v>
      </c>
      <c r="I16" s="7"/>
    </row>
    <row r="17" spans="1:9">
      <c r="A17" s="10" t="s">
        <v>83</v>
      </c>
      <c r="B17" s="10" t="s">
        <v>23</v>
      </c>
      <c r="C17" s="6">
        <v>321.87811199999999</v>
      </c>
      <c r="D17" s="6">
        <v>265.96988299999998</v>
      </c>
      <c r="E17" s="6">
        <v>233.611739</v>
      </c>
      <c r="F17" s="6">
        <v>326.07707499999998</v>
      </c>
      <c r="G17" s="6">
        <v>331.44260700000001</v>
      </c>
      <c r="H17">
        <v>1.3</v>
      </c>
      <c r="I17" s="7"/>
    </row>
    <row r="18" spans="1:9">
      <c r="A18" s="10" t="s">
        <v>88</v>
      </c>
      <c r="B18" s="10" t="s">
        <v>24</v>
      </c>
      <c r="C18" s="6">
        <v>313.32955299999998</v>
      </c>
      <c r="D18" s="6">
        <v>142.904357</v>
      </c>
      <c r="E18" s="6">
        <v>50.358339999999998</v>
      </c>
      <c r="F18" s="6">
        <v>61.983421999999997</v>
      </c>
      <c r="G18" s="6">
        <v>306.62681600000002</v>
      </c>
      <c r="H18">
        <v>1.2</v>
      </c>
      <c r="I18" s="7"/>
    </row>
    <row r="19" spans="1:9">
      <c r="A19" s="10" t="s">
        <v>92</v>
      </c>
      <c r="B19" s="10" t="s">
        <v>20</v>
      </c>
      <c r="C19" s="6">
        <v>336.9858974</v>
      </c>
      <c r="D19" s="6">
        <v>380.80759899999998</v>
      </c>
      <c r="E19" s="6">
        <v>382.163973</v>
      </c>
      <c r="F19" s="6">
        <v>480.68504000000001</v>
      </c>
      <c r="G19" s="6">
        <v>285.93027899999998</v>
      </c>
      <c r="H19">
        <v>1.1000000000000001</v>
      </c>
      <c r="I19" s="7"/>
    </row>
    <row r="20" spans="1:9">
      <c r="A20" s="10" t="s">
        <v>82</v>
      </c>
      <c r="B20" s="10" t="s">
        <v>21</v>
      </c>
      <c r="C20" s="6">
        <v>230.04743999999999</v>
      </c>
      <c r="D20" s="6">
        <v>222.73282699999999</v>
      </c>
      <c r="E20" s="6">
        <v>329.87835699999999</v>
      </c>
      <c r="F20" s="6">
        <v>309.83904000000001</v>
      </c>
      <c r="G20" s="6">
        <v>266.63800500000002</v>
      </c>
      <c r="H20">
        <v>1.1000000000000001</v>
      </c>
      <c r="I20" s="7"/>
    </row>
    <row r="21" spans="1:9">
      <c r="A21" s="10" t="s">
        <v>82</v>
      </c>
      <c r="B21" s="10" t="s">
        <v>31</v>
      </c>
      <c r="C21" s="6">
        <v>295.07458800000001</v>
      </c>
      <c r="D21" s="6">
        <v>340.12966499999999</v>
      </c>
      <c r="E21" s="6">
        <v>343.51128799999998</v>
      </c>
      <c r="F21" s="6">
        <v>302.81769500000001</v>
      </c>
      <c r="G21" s="6">
        <v>243.66628399999999</v>
      </c>
      <c r="H21">
        <v>1</v>
      </c>
      <c r="I21" s="7"/>
    </row>
    <row r="22" spans="1:9">
      <c r="A22" s="10" t="s">
        <v>82</v>
      </c>
      <c r="B22" s="10" t="s">
        <v>39</v>
      </c>
      <c r="C22" s="6">
        <v>188.18299300000001</v>
      </c>
      <c r="D22" s="6">
        <v>134.027331</v>
      </c>
      <c r="E22" s="6">
        <v>236.640885</v>
      </c>
      <c r="F22" s="6">
        <v>158.23067399999999</v>
      </c>
      <c r="G22" s="6">
        <v>239.391673</v>
      </c>
      <c r="H22">
        <v>0.9</v>
      </c>
      <c r="I22" s="7"/>
    </row>
    <row r="23" spans="1:9">
      <c r="A23" s="10" t="s">
        <v>90</v>
      </c>
      <c r="B23" s="10" t="s">
        <v>21</v>
      </c>
      <c r="C23" s="6">
        <v>150.824634</v>
      </c>
      <c r="D23" s="6">
        <v>231.46079900000001</v>
      </c>
      <c r="E23" s="6">
        <v>273.340622</v>
      </c>
      <c r="F23" s="6">
        <v>264.91483199999999</v>
      </c>
      <c r="G23" s="6">
        <v>223.70228599999999</v>
      </c>
      <c r="H23">
        <v>0.9</v>
      </c>
      <c r="I23" s="7"/>
    </row>
    <row r="24" spans="1:9">
      <c r="A24" s="10" t="s">
        <v>84</v>
      </c>
      <c r="B24" s="10" t="s">
        <v>22</v>
      </c>
      <c r="C24" s="6">
        <v>68.981447000000003</v>
      </c>
      <c r="D24" s="6">
        <v>99.594398999999996</v>
      </c>
      <c r="E24" s="6">
        <v>292.30257999999998</v>
      </c>
      <c r="F24" s="6">
        <v>474.86317200000002</v>
      </c>
      <c r="G24" s="6">
        <v>213.43007299999999</v>
      </c>
      <c r="H24">
        <v>0.8</v>
      </c>
      <c r="I24" s="7"/>
    </row>
    <row r="25" spans="1:9">
      <c r="A25" s="10" t="s">
        <v>91</v>
      </c>
      <c r="B25" s="10" t="s">
        <v>21</v>
      </c>
      <c r="C25" s="6">
        <v>219.94300000000001</v>
      </c>
      <c r="D25" s="6">
        <v>227.92</v>
      </c>
      <c r="E25" s="6">
        <v>221.148</v>
      </c>
      <c r="F25" s="6">
        <v>224.047</v>
      </c>
      <c r="G25" s="6">
        <v>208.73500000000001</v>
      </c>
      <c r="H25">
        <v>0.8</v>
      </c>
      <c r="I25" s="7"/>
    </row>
    <row r="26" spans="1:9">
      <c r="A26" s="10" t="s">
        <v>91</v>
      </c>
      <c r="B26" s="10" t="s">
        <v>22</v>
      </c>
      <c r="C26" s="6">
        <v>235.73400000000001</v>
      </c>
      <c r="D26" s="6">
        <v>195.94</v>
      </c>
      <c r="E26" s="6">
        <v>199.29599999999999</v>
      </c>
      <c r="F26" s="6">
        <v>177.57599999999999</v>
      </c>
      <c r="G26" s="6">
        <v>206.977</v>
      </c>
      <c r="H26">
        <v>0.8</v>
      </c>
      <c r="I26" s="7"/>
    </row>
    <row r="27" spans="1:9">
      <c r="A27" s="10" t="s">
        <v>104</v>
      </c>
      <c r="B27" s="10" t="s">
        <v>21</v>
      </c>
      <c r="C27" s="6">
        <v>167.91322199999999</v>
      </c>
      <c r="D27" s="6">
        <v>171.09690900000001</v>
      </c>
      <c r="E27" s="6">
        <v>190.180037</v>
      </c>
      <c r="F27" s="6">
        <v>159.84937199999999</v>
      </c>
      <c r="G27" s="6">
        <v>206.01739499999999</v>
      </c>
      <c r="H27">
        <v>0.8</v>
      </c>
      <c r="I27" s="7"/>
    </row>
    <row r="28" spans="1:9">
      <c r="A28" s="10" t="s">
        <v>93</v>
      </c>
      <c r="B28" s="10" t="s">
        <v>21</v>
      </c>
      <c r="C28" s="6">
        <v>166.389115</v>
      </c>
      <c r="D28" s="6">
        <v>181.085847</v>
      </c>
      <c r="E28" s="6">
        <v>179.66333</v>
      </c>
      <c r="F28" s="6">
        <v>161.224436</v>
      </c>
      <c r="G28" s="6">
        <v>205.200693</v>
      </c>
      <c r="H28">
        <v>0.8</v>
      </c>
      <c r="I28" s="7"/>
    </row>
    <row r="29" spans="1:9">
      <c r="A29" s="10" t="s">
        <v>96</v>
      </c>
      <c r="B29" s="10" t="s">
        <v>21</v>
      </c>
      <c r="C29" s="6">
        <v>197.578</v>
      </c>
      <c r="D29" s="6">
        <v>196.011</v>
      </c>
      <c r="E29" s="6">
        <v>183.37899999999999</v>
      </c>
      <c r="F29" s="6">
        <v>194.25299999999999</v>
      </c>
      <c r="G29" s="6">
        <v>195.25899999999999</v>
      </c>
      <c r="H29">
        <v>0.8</v>
      </c>
      <c r="I29" s="7"/>
    </row>
    <row r="30" spans="1:9">
      <c r="A30" s="10" t="s">
        <v>94</v>
      </c>
      <c r="B30" s="10" t="s">
        <v>20</v>
      </c>
      <c r="C30" s="6">
        <v>159.88933299999999</v>
      </c>
      <c r="D30" s="6">
        <v>204.16306</v>
      </c>
      <c r="E30" s="6">
        <v>184.015253</v>
      </c>
      <c r="F30" s="6">
        <v>140.51157000000001</v>
      </c>
      <c r="G30" s="6">
        <v>193.35272000000001</v>
      </c>
      <c r="H30">
        <v>0.8</v>
      </c>
      <c r="I30" s="7"/>
    </row>
    <row r="31" spans="1:9">
      <c r="A31" s="10" t="s">
        <v>95</v>
      </c>
      <c r="B31" s="10" t="s">
        <v>22</v>
      </c>
      <c r="C31" s="6">
        <v>177.07900000000001</v>
      </c>
      <c r="D31" s="6">
        <v>159.22300000000001</v>
      </c>
      <c r="E31" s="6">
        <v>174.04400000000001</v>
      </c>
      <c r="F31" s="6">
        <v>177.21700000000001</v>
      </c>
      <c r="G31" s="6">
        <v>185.80500000000001</v>
      </c>
      <c r="H31">
        <v>0.7</v>
      </c>
      <c r="I31" s="7"/>
    </row>
    <row r="32" spans="1:9">
      <c r="A32" s="10" t="s">
        <v>82</v>
      </c>
      <c r="B32" s="10" t="s">
        <v>24</v>
      </c>
      <c r="C32" s="6">
        <v>142.46906300000001</v>
      </c>
      <c r="D32" s="6">
        <v>159.885369</v>
      </c>
      <c r="E32" s="6">
        <v>212.88967099999999</v>
      </c>
      <c r="F32" s="6">
        <v>193.174013</v>
      </c>
      <c r="G32" s="6">
        <v>184.66436899999999</v>
      </c>
      <c r="H32">
        <v>0.7</v>
      </c>
      <c r="I32" s="7"/>
    </row>
    <row r="33" spans="1:9">
      <c r="A33" s="10"/>
      <c r="B33" s="10"/>
      <c r="C33" s="6"/>
      <c r="D33" s="6"/>
      <c r="E33" s="6"/>
      <c r="F33" s="6"/>
      <c r="G33" s="6"/>
      <c r="I33" s="7"/>
    </row>
    <row r="34" spans="1:9">
      <c r="A34" s="11" t="s">
        <v>117</v>
      </c>
      <c r="B34" s="11" t="s">
        <v>118</v>
      </c>
      <c r="C34" s="8">
        <v>23076.134031000001</v>
      </c>
      <c r="D34" s="8">
        <v>22307.328136</v>
      </c>
      <c r="E34" s="8">
        <v>24564.377050999999</v>
      </c>
      <c r="F34" s="8">
        <v>24037.819274000001</v>
      </c>
      <c r="G34" s="8">
        <v>25267.840856999999</v>
      </c>
      <c r="H34" s="9">
        <v>100</v>
      </c>
    </row>
    <row r="36" spans="1:9">
      <c r="A36" t="s">
        <v>55</v>
      </c>
    </row>
    <row r="37" spans="1:9">
      <c r="A37" t="s">
        <v>111</v>
      </c>
    </row>
    <row r="38" spans="1:9">
      <c r="A38" t="s">
        <v>119</v>
      </c>
    </row>
    <row r="39" spans="1:9">
      <c r="A39" t="s">
        <v>120</v>
      </c>
    </row>
    <row r="40" spans="1:9">
      <c r="A40" t="s">
        <v>121</v>
      </c>
    </row>
    <row r="42" spans="1:9" ht="12.75">
      <c r="A42" t="s">
        <v>60</v>
      </c>
    </row>
  </sheetData>
  <mergeCells count="3">
    <mergeCell ref="A5:A6"/>
    <mergeCell ref="B5:B6"/>
    <mergeCell ref="G5:H5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0"/>
  <sheetViews>
    <sheetView workbookViewId="0"/>
  </sheetViews>
  <sheetFormatPr defaultRowHeight="11.25"/>
  <cols>
    <col min="1" max="1" width="40.6640625" customWidth="1"/>
    <col min="2" max="7" width="11.6640625" customWidth="1"/>
  </cols>
  <sheetData>
    <row r="1" spans="1:7" ht="12.75">
      <c r="A1" s="1" t="s">
        <v>122</v>
      </c>
    </row>
    <row r="2" spans="1:7" ht="15">
      <c r="A2" s="2" t="s">
        <v>123</v>
      </c>
    </row>
    <row r="3" spans="1:7" ht="14.25">
      <c r="A3" s="3" t="s">
        <v>12</v>
      </c>
    </row>
    <row r="4" spans="1:7" ht="12.75">
      <c r="A4" s="1" t="s">
        <v>13</v>
      </c>
    </row>
    <row r="5" spans="1:7">
      <c r="A5" s="23" t="s">
        <v>14</v>
      </c>
      <c r="B5" s="23" t="s">
        <v>63</v>
      </c>
      <c r="C5" s="23"/>
      <c r="D5" s="23" t="s">
        <v>64</v>
      </c>
      <c r="E5" s="23"/>
      <c r="F5" s="23" t="s">
        <v>65</v>
      </c>
      <c r="G5" s="23"/>
    </row>
    <row r="6" spans="1:7">
      <c r="A6" s="23"/>
      <c r="B6" s="5" t="s">
        <v>19</v>
      </c>
      <c r="C6" s="5" t="s">
        <v>66</v>
      </c>
      <c r="D6" s="5" t="s">
        <v>19</v>
      </c>
      <c r="E6" s="5" t="s">
        <v>66</v>
      </c>
      <c r="F6" s="5" t="s">
        <v>19</v>
      </c>
      <c r="G6" s="5" t="s">
        <v>66</v>
      </c>
    </row>
    <row r="7" spans="1:7">
      <c r="B7" s="6"/>
      <c r="C7" s="6"/>
      <c r="D7" s="6"/>
      <c r="E7" s="6"/>
      <c r="F7" s="6"/>
      <c r="G7" s="6"/>
    </row>
    <row r="8" spans="1:7">
      <c r="A8" t="s">
        <v>21</v>
      </c>
      <c r="B8" s="6">
        <v>2086.852594</v>
      </c>
      <c r="C8" s="6">
        <v>3</v>
      </c>
      <c r="D8" s="6">
        <v>1881.982847</v>
      </c>
      <c r="E8" s="6">
        <v>1</v>
      </c>
      <c r="F8" s="6">
        <v>3968.8354410000002</v>
      </c>
      <c r="G8" s="6">
        <v>1</v>
      </c>
    </row>
    <row r="9" spans="1:7">
      <c r="A9" t="s">
        <v>20</v>
      </c>
      <c r="B9" s="6">
        <v>3612.519198</v>
      </c>
      <c r="C9" s="6">
        <v>1</v>
      </c>
      <c r="D9" s="6">
        <v>192.944075</v>
      </c>
      <c r="E9" s="6">
        <v>7</v>
      </c>
      <c r="F9" s="6">
        <v>3805.4632729999998</v>
      </c>
      <c r="G9" s="6">
        <v>2</v>
      </c>
    </row>
    <row r="10" spans="1:7">
      <c r="A10" t="s">
        <v>23</v>
      </c>
      <c r="B10" s="6">
        <v>2809.450922</v>
      </c>
      <c r="C10" s="6">
        <v>2</v>
      </c>
      <c r="D10" s="6">
        <v>662.29656799999998</v>
      </c>
      <c r="E10" s="6">
        <v>4</v>
      </c>
      <c r="F10" s="6">
        <v>3471.7474900000002</v>
      </c>
      <c r="G10" s="6">
        <v>3</v>
      </c>
    </row>
    <row r="11" spans="1:7">
      <c r="A11" t="s">
        <v>22</v>
      </c>
      <c r="B11" s="6">
        <v>2061.8518730000001</v>
      </c>
      <c r="C11" s="6">
        <v>4</v>
      </c>
      <c r="D11" s="6">
        <v>1018.642986</v>
      </c>
      <c r="E11" s="6">
        <v>2</v>
      </c>
      <c r="F11" s="6">
        <v>3080.4948589999999</v>
      </c>
      <c r="G11" s="6">
        <v>4</v>
      </c>
    </row>
    <row r="12" spans="1:7">
      <c r="A12" t="s">
        <v>25</v>
      </c>
      <c r="B12" s="6">
        <v>1012.909221</v>
      </c>
      <c r="C12" s="6">
        <v>7</v>
      </c>
      <c r="D12" s="6">
        <v>909.75068699999997</v>
      </c>
      <c r="E12" s="6">
        <v>3</v>
      </c>
      <c r="F12" s="6">
        <v>1922.6599080000001</v>
      </c>
      <c r="G12" s="6">
        <v>5</v>
      </c>
    </row>
    <row r="13" spans="1:7">
      <c r="A13" t="s">
        <v>24</v>
      </c>
      <c r="B13" s="6">
        <v>1354.7747850000001</v>
      </c>
      <c r="C13" s="6">
        <v>5</v>
      </c>
      <c r="D13" s="6">
        <v>78.426997</v>
      </c>
      <c r="E13" s="6">
        <v>10</v>
      </c>
      <c r="F13" s="6">
        <v>1433.2017820000001</v>
      </c>
      <c r="G13" s="6">
        <v>6</v>
      </c>
    </row>
    <row r="14" spans="1:7">
      <c r="A14" t="s">
        <v>26</v>
      </c>
      <c r="B14" s="6">
        <v>1156.4793520000001</v>
      </c>
      <c r="C14" s="6">
        <v>6</v>
      </c>
      <c r="D14" s="6">
        <v>45.340294999999998</v>
      </c>
      <c r="E14" s="6">
        <v>18</v>
      </c>
      <c r="F14" s="6">
        <v>1201.819647</v>
      </c>
      <c r="G14" s="6">
        <v>7</v>
      </c>
    </row>
    <row r="15" spans="1:7">
      <c r="A15" t="s">
        <v>28</v>
      </c>
      <c r="B15" s="6">
        <v>836.15972999999997</v>
      </c>
      <c r="C15" s="6">
        <v>8</v>
      </c>
      <c r="D15" s="6">
        <v>51.170237999999998</v>
      </c>
      <c r="E15" s="6">
        <v>16</v>
      </c>
      <c r="F15" s="6">
        <v>887.32996800000001</v>
      </c>
      <c r="G15" s="6">
        <v>8</v>
      </c>
    </row>
    <row r="16" spans="1:7">
      <c r="A16" t="s">
        <v>27</v>
      </c>
      <c r="B16" s="6">
        <v>513.11303199999998</v>
      </c>
      <c r="C16" s="6">
        <v>10</v>
      </c>
      <c r="D16" s="6">
        <v>304.81984499999999</v>
      </c>
      <c r="E16" s="6">
        <v>6</v>
      </c>
      <c r="F16" s="6">
        <v>817.93287699999996</v>
      </c>
      <c r="G16" s="6">
        <v>9</v>
      </c>
    </row>
    <row r="17" spans="1:7">
      <c r="A17" t="s">
        <v>29</v>
      </c>
      <c r="B17" s="6">
        <v>699.72776099999999</v>
      </c>
      <c r="C17" s="6">
        <v>9</v>
      </c>
      <c r="D17" s="6">
        <v>32.166240000000002</v>
      </c>
      <c r="E17" s="6">
        <v>20</v>
      </c>
      <c r="F17" s="6">
        <v>731.894001</v>
      </c>
      <c r="G17" s="6">
        <v>10</v>
      </c>
    </row>
    <row r="18" spans="1:7">
      <c r="A18" t="s">
        <v>35</v>
      </c>
      <c r="B18" s="6">
        <v>143.06386900000001</v>
      </c>
      <c r="C18" s="6">
        <v>16</v>
      </c>
      <c r="D18" s="6">
        <v>306.452112</v>
      </c>
      <c r="E18" s="6">
        <v>5</v>
      </c>
      <c r="F18" s="6">
        <v>449.51598100000001</v>
      </c>
      <c r="G18" s="6">
        <v>11</v>
      </c>
    </row>
    <row r="19" spans="1:7">
      <c r="A19" t="s">
        <v>33</v>
      </c>
      <c r="B19" s="6">
        <v>334.40496999999999</v>
      </c>
      <c r="C19" s="6">
        <v>11</v>
      </c>
      <c r="D19" s="6">
        <v>18.741354999999999</v>
      </c>
      <c r="E19" s="6">
        <v>23</v>
      </c>
      <c r="F19" s="6">
        <v>353.14632499999999</v>
      </c>
      <c r="G19" s="6">
        <v>12</v>
      </c>
    </row>
    <row r="20" spans="1:7">
      <c r="A20" t="s">
        <v>32</v>
      </c>
      <c r="B20" s="6">
        <v>239.39028400000001</v>
      </c>
      <c r="C20" s="6">
        <v>14</v>
      </c>
      <c r="D20" s="6">
        <v>89.241703000000001</v>
      </c>
      <c r="E20" s="6">
        <v>9</v>
      </c>
      <c r="F20" s="6">
        <v>328.63198699999998</v>
      </c>
      <c r="G20" s="6">
        <v>13</v>
      </c>
    </row>
    <row r="21" spans="1:7">
      <c r="A21" t="s">
        <v>31</v>
      </c>
      <c r="B21" s="6">
        <v>271.60089699999997</v>
      </c>
      <c r="C21" s="6">
        <v>12</v>
      </c>
      <c r="D21" s="6">
        <v>44.499040000000001</v>
      </c>
      <c r="E21" s="6">
        <v>19</v>
      </c>
      <c r="F21" s="6">
        <v>316.09993700000001</v>
      </c>
      <c r="G21" s="6">
        <v>14</v>
      </c>
    </row>
    <row r="22" spans="1:7">
      <c r="A22" t="s">
        <v>30</v>
      </c>
      <c r="B22" s="6">
        <v>253.52263199999999</v>
      </c>
      <c r="C22" s="6">
        <v>13</v>
      </c>
      <c r="D22" s="6">
        <v>18.916243000000001</v>
      </c>
      <c r="E22" s="6">
        <v>22</v>
      </c>
      <c r="F22" s="6">
        <v>272.438875</v>
      </c>
      <c r="G22" s="6">
        <v>15</v>
      </c>
    </row>
    <row r="23" spans="1:7">
      <c r="A23" t="s">
        <v>34</v>
      </c>
      <c r="B23" s="6">
        <v>203.13981200000001</v>
      </c>
      <c r="C23" s="6">
        <v>15</v>
      </c>
      <c r="D23" s="6">
        <v>57.863266000000003</v>
      </c>
      <c r="E23" s="6">
        <v>14</v>
      </c>
      <c r="F23" s="6">
        <v>261.00307800000002</v>
      </c>
      <c r="G23" s="6">
        <v>16</v>
      </c>
    </row>
    <row r="24" spans="1:7">
      <c r="A24" t="s">
        <v>43</v>
      </c>
      <c r="B24" s="6">
        <v>138.50194200000001</v>
      </c>
      <c r="C24" s="6">
        <v>17</v>
      </c>
      <c r="D24" s="6">
        <v>7.4635569999999998</v>
      </c>
      <c r="E24" s="6">
        <v>28</v>
      </c>
      <c r="F24" s="6">
        <v>145.96549899999999</v>
      </c>
      <c r="G24" s="6">
        <v>17</v>
      </c>
    </row>
    <row r="25" spans="1:7">
      <c r="A25" t="s">
        <v>42</v>
      </c>
      <c r="B25" s="6">
        <v>17.729547</v>
      </c>
      <c r="C25" s="6">
        <v>34</v>
      </c>
      <c r="D25" s="6">
        <v>106.38013100000001</v>
      </c>
      <c r="E25" s="6">
        <v>8</v>
      </c>
      <c r="F25" s="6">
        <v>124.109678</v>
      </c>
      <c r="G25" s="6">
        <v>18</v>
      </c>
    </row>
    <row r="26" spans="1:7">
      <c r="A26" t="s">
        <v>124</v>
      </c>
      <c r="B26" s="6">
        <v>104.968087</v>
      </c>
      <c r="C26" s="6">
        <v>18</v>
      </c>
      <c r="D26" s="6">
        <v>7.0548830000000002</v>
      </c>
      <c r="E26" s="6">
        <v>30</v>
      </c>
      <c r="F26" s="6">
        <v>112.02297</v>
      </c>
      <c r="G26" s="6">
        <v>19</v>
      </c>
    </row>
    <row r="27" spans="1:7">
      <c r="A27" t="s">
        <v>38</v>
      </c>
      <c r="B27" s="6">
        <v>34.308954</v>
      </c>
      <c r="C27" s="6">
        <v>24</v>
      </c>
      <c r="D27" s="6">
        <v>57.650863999999999</v>
      </c>
      <c r="E27" s="6">
        <v>15</v>
      </c>
      <c r="F27" s="6">
        <v>91.959817999999999</v>
      </c>
      <c r="G27" s="6">
        <v>20</v>
      </c>
    </row>
    <row r="28" spans="1:7">
      <c r="A28" t="s">
        <v>36</v>
      </c>
      <c r="B28" s="6">
        <v>25.104503000000001</v>
      </c>
      <c r="C28" s="6">
        <v>29</v>
      </c>
      <c r="D28" s="6">
        <v>66.664361</v>
      </c>
      <c r="E28" s="6">
        <v>13</v>
      </c>
      <c r="F28" s="6">
        <v>91.768863999999994</v>
      </c>
      <c r="G28" s="6">
        <v>21</v>
      </c>
    </row>
    <row r="29" spans="1:7">
      <c r="A29" t="s">
        <v>125</v>
      </c>
      <c r="B29" s="6">
        <v>1.082E-2</v>
      </c>
      <c r="C29" s="6">
        <v>134</v>
      </c>
      <c r="D29" s="6">
        <v>72.625360000000001</v>
      </c>
      <c r="E29" s="6">
        <v>11</v>
      </c>
      <c r="F29" s="6">
        <v>72.636179999999996</v>
      </c>
      <c r="G29" s="6">
        <v>22</v>
      </c>
    </row>
    <row r="30" spans="1:7">
      <c r="A30" t="s">
        <v>126</v>
      </c>
      <c r="B30" s="6">
        <v>0.27785900000000002</v>
      </c>
      <c r="C30" s="6">
        <v>88</v>
      </c>
      <c r="D30" s="6">
        <v>72.095718000000005</v>
      </c>
      <c r="E30" s="6">
        <v>12</v>
      </c>
      <c r="F30" s="6">
        <v>72.373576999999997</v>
      </c>
      <c r="G30" s="6">
        <v>23</v>
      </c>
    </row>
    <row r="31" spans="1:7">
      <c r="A31" t="s">
        <v>127</v>
      </c>
      <c r="B31" s="6">
        <v>67.229455000000002</v>
      </c>
      <c r="C31" s="6">
        <v>19</v>
      </c>
      <c r="D31" s="6">
        <v>3.1492450000000001</v>
      </c>
      <c r="E31" s="6">
        <v>37</v>
      </c>
      <c r="F31" s="6">
        <v>70.378699999999995</v>
      </c>
      <c r="G31" s="6">
        <v>24</v>
      </c>
    </row>
    <row r="32" spans="1:7">
      <c r="A32" t="s">
        <v>128</v>
      </c>
      <c r="B32" s="6">
        <v>47.448014000000001</v>
      </c>
      <c r="C32" s="6">
        <v>22</v>
      </c>
      <c r="D32" s="6">
        <v>19.705874999999999</v>
      </c>
      <c r="E32" s="6">
        <v>21</v>
      </c>
      <c r="F32" s="6">
        <v>67.153889000000007</v>
      </c>
      <c r="G32" s="6">
        <v>25</v>
      </c>
    </row>
    <row r="33" spans="1:7">
      <c r="B33" s="6"/>
      <c r="C33" s="6"/>
      <c r="D33" s="6"/>
      <c r="E33" s="6"/>
      <c r="F33" s="6"/>
      <c r="G33" s="6"/>
    </row>
    <row r="34" spans="1:7">
      <c r="A34" s="15" t="s">
        <v>68</v>
      </c>
      <c r="B34" s="14">
        <v>19287.326205000001</v>
      </c>
      <c r="C34" s="14"/>
      <c r="D34" s="14">
        <v>7267.5066509999997</v>
      </c>
      <c r="E34" s="14"/>
      <c r="F34" s="14">
        <v>26554.832856000001</v>
      </c>
      <c r="G34" s="14"/>
    </row>
    <row r="35" spans="1:7">
      <c r="B35" s="6"/>
      <c r="C35" s="6"/>
      <c r="D35" s="6"/>
      <c r="E35" s="6"/>
      <c r="F35" s="6"/>
      <c r="G35" s="6"/>
    </row>
    <row r="36" spans="1:7">
      <c r="A36" t="s">
        <v>47</v>
      </c>
      <c r="B36" s="6">
        <v>14157.994099</v>
      </c>
      <c r="C36" s="6"/>
      <c r="D36" s="6">
        <v>4489.9141669999999</v>
      </c>
      <c r="E36" s="6"/>
      <c r="F36" s="6">
        <v>18647.908265999999</v>
      </c>
      <c r="G36" s="6"/>
    </row>
    <row r="37" spans="1:7">
      <c r="A37" t="s">
        <v>48</v>
      </c>
      <c r="B37" s="6">
        <v>3208.037249</v>
      </c>
      <c r="C37" s="6"/>
      <c r="D37" s="6">
        <v>1119.954917</v>
      </c>
      <c r="E37" s="6"/>
      <c r="F37" s="6">
        <v>4327.992166</v>
      </c>
      <c r="G37" s="6"/>
    </row>
    <row r="38" spans="1:7">
      <c r="A38" t="s">
        <v>49</v>
      </c>
      <c r="B38" s="6">
        <v>78.852052999999998</v>
      </c>
      <c r="C38" s="6"/>
      <c r="D38" s="6">
        <v>4.2165840000000001</v>
      </c>
      <c r="E38" s="6"/>
      <c r="F38" s="6">
        <v>83.068636999999995</v>
      </c>
      <c r="G38" s="6"/>
    </row>
    <row r="39" spans="1:7">
      <c r="A39" t="s">
        <v>50</v>
      </c>
      <c r="B39" s="6">
        <v>10661.623578999999</v>
      </c>
      <c r="C39" s="6"/>
      <c r="D39" s="6">
        <v>4358.4001289999997</v>
      </c>
      <c r="E39" s="6"/>
      <c r="F39" s="6">
        <v>15020.023708000001</v>
      </c>
      <c r="G39" s="6"/>
    </row>
    <row r="40" spans="1:7">
      <c r="A40" t="s">
        <v>51</v>
      </c>
      <c r="B40" s="6">
        <v>61.886893000000001</v>
      </c>
      <c r="C40" s="6"/>
      <c r="D40" s="6">
        <v>7.3848989999999999</v>
      </c>
      <c r="E40" s="6"/>
      <c r="F40" s="6">
        <v>69.271792000000005</v>
      </c>
      <c r="G40" s="6"/>
    </row>
    <row r="41" spans="1:7">
      <c r="A41" t="s">
        <v>52</v>
      </c>
      <c r="B41" s="6">
        <v>77.022186000000005</v>
      </c>
      <c r="C41" s="6"/>
      <c r="D41" s="6">
        <v>291.57102800000001</v>
      </c>
      <c r="E41" s="6"/>
      <c r="F41" s="6">
        <v>368.59321399999999</v>
      </c>
      <c r="G41" s="6"/>
    </row>
    <row r="42" spans="1:7">
      <c r="A42" t="s">
        <v>53</v>
      </c>
      <c r="B42" s="6">
        <v>6036.7955890000003</v>
      </c>
      <c r="C42" s="6"/>
      <c r="D42" s="6">
        <v>3006.648287</v>
      </c>
      <c r="E42" s="6"/>
      <c r="F42" s="6">
        <v>9043.4438759999994</v>
      </c>
      <c r="G42" s="6"/>
    </row>
    <row r="43" spans="1:7">
      <c r="A43" s="12" t="s">
        <v>54</v>
      </c>
      <c r="B43" s="13">
        <v>359.98789299999999</v>
      </c>
      <c r="C43" s="13"/>
      <c r="D43" s="13">
        <v>25.162002000000001</v>
      </c>
      <c r="E43" s="13"/>
      <c r="F43" s="13">
        <v>385.14989500000001</v>
      </c>
      <c r="G43" s="13"/>
    </row>
    <row r="45" spans="1:7">
      <c r="A45" t="s">
        <v>55</v>
      </c>
    </row>
    <row r="46" spans="1:7">
      <c r="A46" t="s">
        <v>129</v>
      </c>
    </row>
    <row r="47" spans="1:7">
      <c r="A47" t="s">
        <v>70</v>
      </c>
    </row>
    <row r="48" spans="1:7">
      <c r="A48" t="s">
        <v>71</v>
      </c>
    </row>
    <row r="50" spans="1:1" ht="12.75">
      <c r="A50" t="s">
        <v>60</v>
      </c>
    </row>
  </sheetData>
  <mergeCells count="4">
    <mergeCell ref="A5:A6"/>
    <mergeCell ref="B5:C5"/>
    <mergeCell ref="D5:E5"/>
    <mergeCell ref="F5:G5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6"/>
  <sheetViews>
    <sheetView workbookViewId="0"/>
  </sheetViews>
  <sheetFormatPr defaultRowHeight="11.25"/>
  <cols>
    <col min="1" max="1" width="47.6640625" customWidth="1"/>
    <col min="2" max="7" width="11.6640625" customWidth="1"/>
  </cols>
  <sheetData>
    <row r="1" spans="1:8" ht="12.75">
      <c r="A1" s="1" t="s">
        <v>130</v>
      </c>
    </row>
    <row r="2" spans="1:8" ht="15">
      <c r="A2" s="2" t="s">
        <v>16</v>
      </c>
    </row>
    <row r="3" spans="1:8" ht="14.25">
      <c r="A3" s="3" t="s">
        <v>73</v>
      </c>
    </row>
    <row r="4" spans="1:8" ht="12.75">
      <c r="A4" s="1" t="s">
        <v>74</v>
      </c>
    </row>
    <row r="5" spans="1:8" ht="22.5">
      <c r="A5" s="23" t="s">
        <v>75</v>
      </c>
      <c r="B5" s="5" t="s">
        <v>76</v>
      </c>
      <c r="C5" s="5" t="s">
        <v>77</v>
      </c>
      <c r="D5" s="5" t="s">
        <v>78</v>
      </c>
      <c r="E5" s="5" t="s">
        <v>79</v>
      </c>
      <c r="F5" s="23" t="s">
        <v>80</v>
      </c>
      <c r="G5" s="23"/>
    </row>
    <row r="6" spans="1:8">
      <c r="A6" s="23"/>
      <c r="B6" s="5" t="s">
        <v>19</v>
      </c>
      <c r="C6" s="5" t="s">
        <v>19</v>
      </c>
      <c r="D6" s="5" t="s">
        <v>19</v>
      </c>
      <c r="E6" s="5" t="s">
        <v>19</v>
      </c>
      <c r="F6" s="5" t="s">
        <v>19</v>
      </c>
      <c r="G6" s="5" t="s">
        <v>81</v>
      </c>
    </row>
    <row r="7" spans="1:8">
      <c r="A7" s="10"/>
      <c r="B7" s="6"/>
      <c r="C7" s="6"/>
      <c r="D7" s="6"/>
      <c r="E7" s="6"/>
      <c r="F7" s="6"/>
      <c r="H7" s="7"/>
    </row>
    <row r="8" spans="1:8">
      <c r="A8" s="10" t="s">
        <v>93</v>
      </c>
      <c r="B8" s="6">
        <v>2528.736026</v>
      </c>
      <c r="C8" s="6">
        <v>2831.2141200000001</v>
      </c>
      <c r="D8" s="6">
        <v>2984.966997</v>
      </c>
      <c r="E8" s="6">
        <v>2496.9361629999999</v>
      </c>
      <c r="F8" s="6">
        <v>2725.180038</v>
      </c>
      <c r="G8">
        <v>10.3</v>
      </c>
      <c r="H8" s="7"/>
    </row>
    <row r="9" spans="1:8">
      <c r="A9" s="10" t="s">
        <v>131</v>
      </c>
      <c r="B9" s="6">
        <v>2395.2212650000001</v>
      </c>
      <c r="C9" s="6">
        <v>2866.1798899999999</v>
      </c>
      <c r="D9" s="6">
        <v>3181.718903</v>
      </c>
      <c r="E9" s="6">
        <v>2441.7106290000002</v>
      </c>
      <c r="F9" s="6">
        <v>2635.8155390000002</v>
      </c>
      <c r="G9">
        <v>9.9</v>
      </c>
      <c r="H9" s="7"/>
    </row>
    <row r="10" spans="1:8">
      <c r="A10" s="10" t="s">
        <v>132</v>
      </c>
      <c r="B10" s="6">
        <v>2073.5136360000001</v>
      </c>
      <c r="C10" s="6">
        <v>3286.529207</v>
      </c>
      <c r="D10" s="6">
        <v>2232.3192049999998</v>
      </c>
      <c r="E10" s="6">
        <v>3381.0469330000001</v>
      </c>
      <c r="F10" s="6">
        <v>2406.6726520000002</v>
      </c>
      <c r="G10">
        <v>9.1</v>
      </c>
      <c r="H10" s="7"/>
    </row>
    <row r="11" spans="1:8">
      <c r="A11" s="10" t="s">
        <v>100</v>
      </c>
      <c r="B11" s="6">
        <v>1583.412658</v>
      </c>
      <c r="C11" s="6">
        <v>1916.4316779999999</v>
      </c>
      <c r="D11" s="6">
        <v>2078.1132419999999</v>
      </c>
      <c r="E11" s="6">
        <v>1736.2434679999999</v>
      </c>
      <c r="F11" s="6">
        <v>1696.9263599999999</v>
      </c>
      <c r="G11">
        <v>6.4</v>
      </c>
      <c r="H11" s="7"/>
    </row>
    <row r="12" spans="1:8">
      <c r="A12" s="10" t="s">
        <v>90</v>
      </c>
      <c r="B12" s="6">
        <v>1779.11347</v>
      </c>
      <c r="C12" s="6">
        <v>2328.446598</v>
      </c>
      <c r="D12" s="6">
        <v>2298.8752199999999</v>
      </c>
      <c r="E12" s="6">
        <v>1940.807049</v>
      </c>
      <c r="F12" s="6">
        <v>1563.6539319999999</v>
      </c>
      <c r="G12">
        <v>5.9</v>
      </c>
      <c r="H12" s="7"/>
    </row>
    <row r="13" spans="1:8">
      <c r="A13" s="10" t="s">
        <v>84</v>
      </c>
      <c r="B13" s="6">
        <v>850.13723900000002</v>
      </c>
      <c r="C13" s="6">
        <v>1401.930325</v>
      </c>
      <c r="D13" s="6">
        <v>1409.5534929999999</v>
      </c>
      <c r="E13" s="6">
        <v>1333.0807540000001</v>
      </c>
      <c r="F13" s="6">
        <v>1539.435491</v>
      </c>
      <c r="G13">
        <v>5.8</v>
      </c>
      <c r="H13" s="7"/>
    </row>
    <row r="14" spans="1:8">
      <c r="A14" s="10" t="s">
        <v>85</v>
      </c>
      <c r="B14" s="6">
        <v>701.69400800000005</v>
      </c>
      <c r="C14" s="6">
        <v>1194.2426009999999</v>
      </c>
      <c r="D14" s="6">
        <v>1183.144636</v>
      </c>
      <c r="E14" s="6">
        <v>1103.9180249999999</v>
      </c>
      <c r="F14" s="6">
        <v>1295.848626</v>
      </c>
      <c r="G14">
        <v>4.9000000000000004</v>
      </c>
      <c r="H14" s="7"/>
    </row>
    <row r="15" spans="1:8">
      <c r="A15" s="10" t="s">
        <v>87</v>
      </c>
      <c r="B15" s="6">
        <v>126.68526300000001</v>
      </c>
      <c r="C15" s="6">
        <v>185.929756</v>
      </c>
      <c r="D15" s="6">
        <v>204.65088900000001</v>
      </c>
      <c r="E15" s="6">
        <v>207.40476100000001</v>
      </c>
      <c r="F15" s="6">
        <v>221.82889700000001</v>
      </c>
      <c r="G15">
        <v>0.8</v>
      </c>
      <c r="H15" s="7"/>
    </row>
    <row r="16" spans="1:8">
      <c r="A16" s="10" t="s">
        <v>86</v>
      </c>
      <c r="B16" s="6">
        <v>21.757968000000002</v>
      </c>
      <c r="C16" s="6">
        <v>21.757968000000002</v>
      </c>
      <c r="D16" s="6">
        <v>21.757968000000002</v>
      </c>
      <c r="E16" s="6">
        <v>21.757968000000002</v>
      </c>
      <c r="F16" s="6">
        <v>21.757968000000002</v>
      </c>
      <c r="G16">
        <v>0.1</v>
      </c>
      <c r="H16" s="7"/>
    </row>
    <row r="17" spans="1:8">
      <c r="A17" s="10" t="s">
        <v>91</v>
      </c>
      <c r="B17" s="6">
        <v>1290.81</v>
      </c>
      <c r="C17" s="6">
        <v>1350.9469999999999</v>
      </c>
      <c r="D17" s="6">
        <v>1390.1990000000001</v>
      </c>
      <c r="E17" s="6">
        <v>1321.152</v>
      </c>
      <c r="F17" s="6">
        <v>1346.8920000000001</v>
      </c>
      <c r="G17">
        <v>5.0999999999999996</v>
      </c>
      <c r="H17" s="7"/>
    </row>
    <row r="18" spans="1:8">
      <c r="A18" s="10" t="s">
        <v>95</v>
      </c>
      <c r="B18" s="6">
        <v>755.96799999999996</v>
      </c>
      <c r="C18" s="6">
        <v>806.88300000000004</v>
      </c>
      <c r="D18" s="6">
        <v>894.875</v>
      </c>
      <c r="E18" s="6">
        <v>790.86699999999996</v>
      </c>
      <c r="F18" s="6">
        <v>863.88</v>
      </c>
      <c r="G18">
        <v>3.3</v>
      </c>
      <c r="H18" s="7"/>
    </row>
    <row r="19" spans="1:8">
      <c r="A19" s="10" t="s">
        <v>133</v>
      </c>
      <c r="B19" s="6">
        <v>590.68828099999996</v>
      </c>
      <c r="C19" s="6">
        <v>697.32405200000005</v>
      </c>
      <c r="D19" s="6">
        <v>684.63583700000004</v>
      </c>
      <c r="E19" s="6">
        <v>678.72922700000004</v>
      </c>
      <c r="F19" s="6">
        <v>774.615228</v>
      </c>
      <c r="G19">
        <v>2.9</v>
      </c>
      <c r="H19" s="7"/>
    </row>
    <row r="20" spans="1:8">
      <c r="A20" s="10" t="s">
        <v>102</v>
      </c>
      <c r="B20" s="6">
        <v>610.86176899999998</v>
      </c>
      <c r="C20" s="6">
        <v>679.20097399999997</v>
      </c>
      <c r="D20" s="6">
        <v>690.57885999999996</v>
      </c>
      <c r="E20" s="6">
        <v>610.39084400000002</v>
      </c>
      <c r="F20" s="6">
        <v>674.82634499999995</v>
      </c>
      <c r="G20">
        <v>2.5</v>
      </c>
      <c r="H20" s="7"/>
    </row>
    <row r="21" spans="1:8">
      <c r="A21" s="10" t="s">
        <v>134</v>
      </c>
      <c r="B21" s="6">
        <v>733.163093</v>
      </c>
      <c r="C21" s="6">
        <v>865.71832800000004</v>
      </c>
      <c r="D21" s="6">
        <v>873.27586899999994</v>
      </c>
      <c r="E21" s="6">
        <v>796.46601499999997</v>
      </c>
      <c r="F21" s="6">
        <v>664.09561399999996</v>
      </c>
      <c r="G21">
        <v>2.5</v>
      </c>
      <c r="H21" s="7"/>
    </row>
    <row r="22" spans="1:8">
      <c r="A22" s="10" t="s">
        <v>135</v>
      </c>
      <c r="B22" s="6">
        <v>581.64368300000001</v>
      </c>
      <c r="C22" s="6">
        <v>617.163095</v>
      </c>
      <c r="D22" s="6">
        <v>587.988517</v>
      </c>
      <c r="E22" s="6">
        <v>632.592311</v>
      </c>
      <c r="F22" s="6">
        <v>618.15776200000005</v>
      </c>
      <c r="G22">
        <v>2.2999999999999998</v>
      </c>
      <c r="H22" s="7"/>
    </row>
    <row r="23" spans="1:8">
      <c r="A23" s="10" t="s">
        <v>136</v>
      </c>
      <c r="B23" s="6">
        <v>688.91530899999998</v>
      </c>
      <c r="C23" s="6">
        <v>742.16062899999997</v>
      </c>
      <c r="D23" s="6">
        <v>762.48925399999996</v>
      </c>
      <c r="E23" s="6">
        <v>557.62790600000005</v>
      </c>
      <c r="F23" s="6">
        <v>565.91489799999999</v>
      </c>
      <c r="G23">
        <v>2.1</v>
      </c>
      <c r="H23" s="7"/>
    </row>
    <row r="24" spans="1:8">
      <c r="A24" s="10" t="s">
        <v>137</v>
      </c>
      <c r="B24" s="6">
        <v>113.27762800000001</v>
      </c>
      <c r="C24" s="6">
        <v>130.63691600000001</v>
      </c>
      <c r="D24" s="6">
        <v>594.17042400000003</v>
      </c>
      <c r="E24" s="6">
        <v>513.54412300000001</v>
      </c>
      <c r="F24" s="6">
        <v>453.82488799999999</v>
      </c>
      <c r="G24">
        <v>1.7</v>
      </c>
      <c r="H24" s="7"/>
    </row>
    <row r="25" spans="1:8">
      <c r="A25" s="10" t="s">
        <v>103</v>
      </c>
      <c r="B25" s="6">
        <v>585.03790100000003</v>
      </c>
      <c r="C25" s="6">
        <v>674.75933299999997</v>
      </c>
      <c r="D25" s="6">
        <v>553.16599199999996</v>
      </c>
      <c r="E25" s="6">
        <v>440.764004</v>
      </c>
      <c r="F25" s="6">
        <v>438.723432</v>
      </c>
      <c r="G25">
        <v>1.7</v>
      </c>
      <c r="H25" s="7"/>
    </row>
    <row r="26" spans="1:8">
      <c r="A26" s="10" t="s">
        <v>96</v>
      </c>
      <c r="B26" s="6">
        <v>433.36700000000002</v>
      </c>
      <c r="C26" s="6">
        <v>423.34500000000003</v>
      </c>
      <c r="D26" s="6">
        <v>465.64600000000002</v>
      </c>
      <c r="E26" s="6">
        <v>383.45600000000002</v>
      </c>
      <c r="F26" s="6">
        <v>434.65600000000001</v>
      </c>
      <c r="G26">
        <v>1.6</v>
      </c>
      <c r="H26" s="7"/>
    </row>
    <row r="27" spans="1:8">
      <c r="A27" s="10" t="s">
        <v>138</v>
      </c>
      <c r="B27" s="6">
        <v>281.185</v>
      </c>
      <c r="C27" s="6">
        <v>286.11399999999998</v>
      </c>
      <c r="D27" s="6">
        <v>390.78</v>
      </c>
      <c r="E27" s="6">
        <v>316.38900000000001</v>
      </c>
      <c r="F27" s="6">
        <v>354.69200000000001</v>
      </c>
      <c r="G27">
        <v>1.3</v>
      </c>
      <c r="H27" s="7"/>
    </row>
    <row r="28" spans="1:8">
      <c r="A28" s="10" t="s">
        <v>139</v>
      </c>
      <c r="B28" s="6">
        <v>435.64258100000001</v>
      </c>
      <c r="C28" s="6">
        <v>414.59580299999999</v>
      </c>
      <c r="D28" s="6">
        <v>592.40401399999996</v>
      </c>
      <c r="E28" s="6">
        <v>377.14161000000001</v>
      </c>
      <c r="F28" s="6">
        <v>308.95710400000002</v>
      </c>
      <c r="G28">
        <v>1.2</v>
      </c>
      <c r="H28" s="7"/>
    </row>
    <row r="29" spans="1:8">
      <c r="A29" s="10" t="s">
        <v>140</v>
      </c>
      <c r="B29" s="6">
        <v>307.51679200000001</v>
      </c>
      <c r="C29" s="6">
        <v>410.42956299999997</v>
      </c>
      <c r="D29" s="6">
        <v>424.78900700000003</v>
      </c>
      <c r="E29" s="6">
        <v>295.89620500000001</v>
      </c>
      <c r="F29" s="6">
        <v>286.62360799999999</v>
      </c>
      <c r="G29">
        <v>1.1000000000000001</v>
      </c>
      <c r="H29" s="7"/>
    </row>
    <row r="30" spans="1:8">
      <c r="A30" s="10" t="s">
        <v>99</v>
      </c>
      <c r="B30" s="6">
        <v>247.38252399999999</v>
      </c>
      <c r="C30" s="6">
        <v>277.83668399999999</v>
      </c>
      <c r="D30" s="6">
        <v>296.15756099999999</v>
      </c>
      <c r="E30" s="6">
        <v>245.80600999999999</v>
      </c>
      <c r="F30" s="6">
        <v>268.01901900000001</v>
      </c>
      <c r="G30">
        <v>1</v>
      </c>
      <c r="H30" s="7"/>
    </row>
    <row r="31" spans="1:8">
      <c r="A31" s="10" t="s">
        <v>141</v>
      </c>
      <c r="B31" s="6">
        <v>260.07001100000002</v>
      </c>
      <c r="C31" s="6">
        <v>287.06520599999999</v>
      </c>
      <c r="D31" s="6">
        <v>300.19764400000003</v>
      </c>
      <c r="E31" s="6">
        <v>248.73883699999999</v>
      </c>
      <c r="F31" s="6">
        <v>241.869156</v>
      </c>
      <c r="G31">
        <v>0.9</v>
      </c>
      <c r="H31" s="7"/>
    </row>
    <row r="32" spans="1:8">
      <c r="A32" s="10" t="s">
        <v>142</v>
      </c>
      <c r="B32" s="6">
        <v>168.52817099999999</v>
      </c>
      <c r="C32" s="6">
        <v>238.366679</v>
      </c>
      <c r="D32" s="6">
        <v>257.432479</v>
      </c>
      <c r="E32" s="6">
        <v>190.607991</v>
      </c>
      <c r="F32" s="6">
        <v>210.43775500000001</v>
      </c>
      <c r="G32">
        <v>0.8</v>
      </c>
      <c r="H32" s="7"/>
    </row>
    <row r="33" spans="1:8">
      <c r="A33" s="10" t="s">
        <v>143</v>
      </c>
      <c r="B33" s="6">
        <v>201.18112400000001</v>
      </c>
      <c r="C33" s="6">
        <v>233.36150699999999</v>
      </c>
      <c r="D33" s="6">
        <v>258.13874399999997</v>
      </c>
      <c r="E33" s="6">
        <v>194.797245</v>
      </c>
      <c r="F33" s="6">
        <v>207.809676</v>
      </c>
      <c r="G33">
        <v>0.8</v>
      </c>
      <c r="H33" s="7"/>
    </row>
    <row r="34" spans="1:8">
      <c r="A34" s="10" t="s">
        <v>144</v>
      </c>
      <c r="B34" s="6">
        <v>296.69674900000001</v>
      </c>
      <c r="C34" s="6">
        <v>552.54776000000004</v>
      </c>
      <c r="D34" s="6">
        <v>245.51396</v>
      </c>
      <c r="E34" s="6">
        <v>165.63613900000001</v>
      </c>
      <c r="F34" s="6">
        <v>201.32080999999999</v>
      </c>
      <c r="G34">
        <v>0.8</v>
      </c>
      <c r="H34" s="7"/>
    </row>
    <row r="35" spans="1:8">
      <c r="A35" s="10" t="s">
        <v>145</v>
      </c>
      <c r="B35" s="6">
        <v>190.89235400000001</v>
      </c>
      <c r="C35" s="6">
        <v>217.26173600000001</v>
      </c>
      <c r="D35" s="6">
        <v>203.292573</v>
      </c>
      <c r="E35" s="6">
        <v>176.23104599999999</v>
      </c>
      <c r="F35" s="6">
        <v>189.98671300000001</v>
      </c>
      <c r="G35">
        <v>0.7</v>
      </c>
      <c r="H35" s="7"/>
    </row>
    <row r="36" spans="1:8">
      <c r="A36" s="10"/>
      <c r="B36" s="6"/>
      <c r="C36" s="6"/>
      <c r="D36" s="6"/>
      <c r="E36" s="6"/>
      <c r="F36" s="6"/>
      <c r="H36" s="7"/>
    </row>
    <row r="37" spans="1:8">
      <c r="A37" s="10" t="s">
        <v>110</v>
      </c>
      <c r="B37" s="6">
        <v>20030.642877900002</v>
      </c>
      <c r="C37" s="6">
        <v>23219.714212999999</v>
      </c>
      <c r="D37" s="6">
        <v>23672.644369000001</v>
      </c>
      <c r="E37" s="6">
        <v>19558.982696999999</v>
      </c>
      <c r="F37" s="6">
        <v>19287.326205000001</v>
      </c>
      <c r="G37">
        <v>72.599999999999994</v>
      </c>
      <c r="H37" s="7"/>
    </row>
    <row r="38" spans="1:8">
      <c r="A38" s="10" t="s">
        <v>64</v>
      </c>
      <c r="B38" s="6">
        <v>6307.374409</v>
      </c>
      <c r="C38" s="6">
        <v>7633.514975</v>
      </c>
      <c r="D38" s="6">
        <v>7886.90355</v>
      </c>
      <c r="E38" s="6">
        <v>7117.0020299999996</v>
      </c>
      <c r="F38" s="6">
        <v>7267.5066509999997</v>
      </c>
      <c r="G38">
        <v>27.4</v>
      </c>
      <c r="H38" s="7"/>
    </row>
    <row r="39" spans="1:8">
      <c r="A39" s="11" t="s">
        <v>68</v>
      </c>
      <c r="B39" s="8">
        <v>26338.017286900002</v>
      </c>
      <c r="C39" s="8">
        <v>30853.229188000001</v>
      </c>
      <c r="D39" s="8">
        <v>31559.547919000001</v>
      </c>
      <c r="E39" s="8">
        <v>26675.984726999999</v>
      </c>
      <c r="F39" s="8">
        <v>26554.832856000001</v>
      </c>
      <c r="G39" s="9">
        <v>100</v>
      </c>
    </row>
    <row r="41" spans="1:8">
      <c r="A41" t="s">
        <v>55</v>
      </c>
    </row>
    <row r="42" spans="1:8">
      <c r="A42" t="s">
        <v>146</v>
      </c>
    </row>
    <row r="43" spans="1:8">
      <c r="A43" t="s">
        <v>70</v>
      </c>
    </row>
    <row r="44" spans="1:8">
      <c r="A44" t="s">
        <v>71</v>
      </c>
    </row>
    <row r="46" spans="1:8" ht="12.75">
      <c r="A46" t="s">
        <v>60</v>
      </c>
    </row>
  </sheetData>
  <mergeCells count="2">
    <mergeCell ref="A5:A6"/>
    <mergeCell ref="F5:G5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5"/>
  <sheetViews>
    <sheetView workbookViewId="0"/>
  </sheetViews>
  <sheetFormatPr defaultRowHeight="11.25"/>
  <cols>
    <col min="1" max="1" width="47.6640625" customWidth="1"/>
    <col min="2" max="2" width="26.6640625" customWidth="1"/>
    <col min="3" max="8" width="11.6640625" customWidth="1"/>
  </cols>
  <sheetData>
    <row r="1" spans="1:9" ht="12.75">
      <c r="A1" s="1" t="s">
        <v>147</v>
      </c>
    </row>
    <row r="2" spans="1:9" ht="15">
      <c r="A2" s="2" t="s">
        <v>148</v>
      </c>
    </row>
    <row r="3" spans="1:9" ht="14.25">
      <c r="A3" s="3" t="s">
        <v>149</v>
      </c>
    </row>
    <row r="4" spans="1:9" ht="12.75">
      <c r="A4" s="1" t="s">
        <v>74</v>
      </c>
    </row>
    <row r="5" spans="1:9" ht="22.5">
      <c r="A5" s="23" t="s">
        <v>115</v>
      </c>
      <c r="B5" s="23" t="s">
        <v>150</v>
      </c>
      <c r="C5" s="5" t="s">
        <v>76</v>
      </c>
      <c r="D5" s="5" t="s">
        <v>77</v>
      </c>
      <c r="E5" s="5" t="s">
        <v>78</v>
      </c>
      <c r="F5" s="5" t="s">
        <v>79</v>
      </c>
      <c r="G5" s="23" t="s">
        <v>80</v>
      </c>
      <c r="H5" s="23"/>
    </row>
    <row r="6" spans="1:9">
      <c r="A6" s="23"/>
      <c r="B6" s="23"/>
      <c r="C6" s="5" t="s">
        <v>19</v>
      </c>
      <c r="D6" s="5" t="s">
        <v>19</v>
      </c>
      <c r="E6" s="5" t="s">
        <v>19</v>
      </c>
      <c r="F6" s="5" t="s">
        <v>19</v>
      </c>
      <c r="G6" s="5" t="s">
        <v>19</v>
      </c>
      <c r="H6" s="5" t="s">
        <v>81</v>
      </c>
    </row>
    <row r="7" spans="1:9">
      <c r="A7" s="10"/>
      <c r="B7" s="10"/>
      <c r="C7" s="6"/>
      <c r="D7" s="6"/>
      <c r="E7" s="6"/>
      <c r="F7" s="6"/>
      <c r="G7" s="6"/>
      <c r="I7" s="7"/>
    </row>
    <row r="8" spans="1:9">
      <c r="A8" s="10" t="s">
        <v>132</v>
      </c>
      <c r="B8" s="10" t="s">
        <v>25</v>
      </c>
      <c r="C8" s="6">
        <v>885.68948599999999</v>
      </c>
      <c r="D8" s="6">
        <v>1378.6759669999999</v>
      </c>
      <c r="E8" s="6">
        <v>754.36038599999995</v>
      </c>
      <c r="F8" s="6">
        <v>1275.307767</v>
      </c>
      <c r="G8" s="6">
        <v>853.81990199999996</v>
      </c>
      <c r="H8">
        <v>3.2</v>
      </c>
      <c r="I8" s="7"/>
    </row>
    <row r="9" spans="1:9">
      <c r="A9" s="10" t="s">
        <v>131</v>
      </c>
      <c r="B9" s="10" t="s">
        <v>24</v>
      </c>
      <c r="C9" s="6">
        <v>689.17927099999997</v>
      </c>
      <c r="D9" s="6">
        <v>757.12120100000004</v>
      </c>
      <c r="E9" s="6">
        <v>745.10938899999996</v>
      </c>
      <c r="F9" s="6">
        <v>585.73800100000005</v>
      </c>
      <c r="G9" s="6">
        <v>807.67477899999994</v>
      </c>
      <c r="H9">
        <v>3</v>
      </c>
      <c r="I9" s="7"/>
    </row>
    <row r="10" spans="1:9">
      <c r="A10" s="10" t="s">
        <v>100</v>
      </c>
      <c r="B10" s="10" t="s">
        <v>20</v>
      </c>
      <c r="C10" s="6">
        <v>744.15832599999999</v>
      </c>
      <c r="D10" s="6">
        <v>871.08576200000005</v>
      </c>
      <c r="E10" s="6">
        <v>1033.510528</v>
      </c>
      <c r="F10" s="6">
        <v>811.06011599999999</v>
      </c>
      <c r="G10" s="6">
        <v>752.29490999999996</v>
      </c>
      <c r="H10">
        <v>2.8</v>
      </c>
      <c r="I10" s="7"/>
    </row>
    <row r="11" spans="1:9">
      <c r="A11" s="10" t="s">
        <v>132</v>
      </c>
      <c r="B11" s="10" t="s">
        <v>26</v>
      </c>
      <c r="C11" s="6">
        <v>607.11824000000001</v>
      </c>
      <c r="D11" s="6">
        <v>1000.107079</v>
      </c>
      <c r="E11" s="6">
        <v>974.48477000000003</v>
      </c>
      <c r="F11" s="6">
        <v>1244.8758089999999</v>
      </c>
      <c r="G11" s="6">
        <v>722.42634999999996</v>
      </c>
      <c r="H11">
        <v>2.7</v>
      </c>
      <c r="I11" s="7"/>
    </row>
    <row r="12" spans="1:9">
      <c r="A12" s="10" t="s">
        <v>93</v>
      </c>
      <c r="B12" s="10" t="s">
        <v>20</v>
      </c>
      <c r="C12" s="6">
        <v>702.92168600000002</v>
      </c>
      <c r="D12" s="6">
        <v>812.03358700000001</v>
      </c>
      <c r="E12" s="6">
        <v>808.96472600000004</v>
      </c>
      <c r="F12" s="6">
        <v>626.19520599999998</v>
      </c>
      <c r="G12" s="6">
        <v>645.05768799999998</v>
      </c>
      <c r="H12">
        <v>2.4</v>
      </c>
      <c r="I12" s="7"/>
    </row>
    <row r="13" spans="1:9">
      <c r="A13" s="10" t="s">
        <v>93</v>
      </c>
      <c r="B13" s="10" t="s">
        <v>23</v>
      </c>
      <c r="C13" s="6">
        <v>542.57313099999999</v>
      </c>
      <c r="D13" s="6">
        <v>610.48000200000001</v>
      </c>
      <c r="E13" s="6">
        <v>638.79237799999999</v>
      </c>
      <c r="F13" s="6">
        <v>616.52102600000001</v>
      </c>
      <c r="G13" s="6">
        <v>613.18374600000004</v>
      </c>
      <c r="H13">
        <v>2.2999999999999998</v>
      </c>
      <c r="I13" s="7"/>
    </row>
    <row r="14" spans="1:9">
      <c r="A14" s="10" t="s">
        <v>93</v>
      </c>
      <c r="B14" s="10" t="s">
        <v>22</v>
      </c>
      <c r="C14" s="6">
        <v>456.75942800000001</v>
      </c>
      <c r="D14" s="6">
        <v>501.85387100000003</v>
      </c>
      <c r="E14" s="6">
        <v>542.10298599999999</v>
      </c>
      <c r="F14" s="6">
        <v>457.65142100000003</v>
      </c>
      <c r="G14" s="6">
        <v>573.17335100000003</v>
      </c>
      <c r="H14">
        <v>2.2000000000000002</v>
      </c>
      <c r="I14" s="7"/>
    </row>
    <row r="15" spans="1:9">
      <c r="A15" s="10" t="s">
        <v>132</v>
      </c>
      <c r="B15" s="10" t="s">
        <v>28</v>
      </c>
      <c r="C15" s="6">
        <v>226.89199199999999</v>
      </c>
      <c r="D15" s="6">
        <v>421.073103</v>
      </c>
      <c r="E15" s="6">
        <v>136.415584</v>
      </c>
      <c r="F15" s="6">
        <v>531.02131999999995</v>
      </c>
      <c r="G15" s="6">
        <v>540.68418699999995</v>
      </c>
      <c r="H15">
        <v>2</v>
      </c>
      <c r="I15" s="7"/>
    </row>
    <row r="16" spans="1:9">
      <c r="A16" s="10" t="s">
        <v>131</v>
      </c>
      <c r="B16" s="10" t="s">
        <v>23</v>
      </c>
      <c r="C16" s="6">
        <v>598.08954900000003</v>
      </c>
      <c r="D16" s="6">
        <v>451.47229700000003</v>
      </c>
      <c r="E16" s="6">
        <v>656.706593</v>
      </c>
      <c r="F16" s="6">
        <v>537.31327999999996</v>
      </c>
      <c r="G16" s="6">
        <v>525.67148599999996</v>
      </c>
      <c r="H16">
        <v>2</v>
      </c>
      <c r="I16" s="7"/>
    </row>
    <row r="17" spans="1:9">
      <c r="A17" s="10" t="s">
        <v>84</v>
      </c>
      <c r="B17" s="10" t="s">
        <v>21</v>
      </c>
      <c r="C17" s="6">
        <v>247.56849700000001</v>
      </c>
      <c r="D17" s="6">
        <v>381.48849300000001</v>
      </c>
      <c r="E17" s="6">
        <v>434.293992</v>
      </c>
      <c r="F17" s="6">
        <v>400.56517000000002</v>
      </c>
      <c r="G17" s="6">
        <v>464.55874499999999</v>
      </c>
      <c r="H17">
        <v>1.7</v>
      </c>
      <c r="I17" s="7"/>
    </row>
    <row r="18" spans="1:9">
      <c r="A18" s="10" t="s">
        <v>91</v>
      </c>
      <c r="B18" s="10" t="s">
        <v>21</v>
      </c>
      <c r="C18" s="6">
        <v>403.97699999999998</v>
      </c>
      <c r="D18" s="6">
        <v>365.92</v>
      </c>
      <c r="E18" s="6">
        <v>387.81400000000002</v>
      </c>
      <c r="F18" s="6">
        <v>369.149</v>
      </c>
      <c r="G18" s="6">
        <v>397.22500000000002</v>
      </c>
      <c r="H18">
        <v>1.5</v>
      </c>
      <c r="I18" s="7"/>
    </row>
    <row r="19" spans="1:9">
      <c r="A19" s="10" t="s">
        <v>137</v>
      </c>
      <c r="B19" s="10" t="s">
        <v>22</v>
      </c>
      <c r="C19" s="6">
        <v>46.717376000000002</v>
      </c>
      <c r="D19" s="6">
        <v>56.017142</v>
      </c>
      <c r="E19" s="6">
        <v>328.10281300000003</v>
      </c>
      <c r="F19" s="6">
        <v>318.088865</v>
      </c>
      <c r="G19" s="6">
        <v>347.73903000000001</v>
      </c>
      <c r="H19">
        <v>1.3</v>
      </c>
      <c r="I19" s="7"/>
    </row>
    <row r="20" spans="1:9">
      <c r="A20" s="10" t="s">
        <v>134</v>
      </c>
      <c r="B20" s="10" t="s">
        <v>20</v>
      </c>
      <c r="C20" s="6">
        <v>359.61060099999997</v>
      </c>
      <c r="D20" s="6">
        <v>477.27407499999998</v>
      </c>
      <c r="E20" s="6">
        <v>454.23953799999998</v>
      </c>
      <c r="F20" s="6">
        <v>445.22529400000002</v>
      </c>
      <c r="G20" s="6">
        <v>344.42340200000001</v>
      </c>
      <c r="H20">
        <v>1.3</v>
      </c>
      <c r="I20" s="7"/>
    </row>
    <row r="21" spans="1:9">
      <c r="A21" s="10" t="s">
        <v>90</v>
      </c>
      <c r="B21" s="10" t="s">
        <v>25</v>
      </c>
      <c r="C21" s="6">
        <v>533.54432399999996</v>
      </c>
      <c r="D21" s="6">
        <v>657.36220300000002</v>
      </c>
      <c r="E21" s="6">
        <v>509.59045500000002</v>
      </c>
      <c r="F21" s="6">
        <v>348.579589</v>
      </c>
      <c r="G21" s="6">
        <v>326.007453</v>
      </c>
      <c r="H21">
        <v>1.2</v>
      </c>
      <c r="I21" s="7"/>
    </row>
    <row r="22" spans="1:9">
      <c r="A22" s="10" t="s">
        <v>135</v>
      </c>
      <c r="B22" s="10" t="s">
        <v>23</v>
      </c>
      <c r="C22" s="6">
        <v>238.854874</v>
      </c>
      <c r="D22" s="6">
        <v>301.93319700000001</v>
      </c>
      <c r="E22" s="6">
        <v>244.70385899999999</v>
      </c>
      <c r="F22" s="6">
        <v>297.43672600000002</v>
      </c>
      <c r="G22" s="6">
        <v>301.29571700000002</v>
      </c>
      <c r="H22">
        <v>1.1000000000000001</v>
      </c>
      <c r="I22" s="7"/>
    </row>
    <row r="23" spans="1:9">
      <c r="A23" s="10" t="s">
        <v>133</v>
      </c>
      <c r="B23" s="10" t="s">
        <v>21</v>
      </c>
      <c r="C23" s="6">
        <v>196.178044</v>
      </c>
      <c r="D23" s="6">
        <v>272.795029</v>
      </c>
      <c r="E23" s="6" t="s">
        <v>41</v>
      </c>
      <c r="F23" s="6">
        <v>300.57686799999999</v>
      </c>
      <c r="G23" s="6">
        <v>300.40226899999999</v>
      </c>
      <c r="H23">
        <v>1.1000000000000001</v>
      </c>
      <c r="I23" s="7"/>
    </row>
    <row r="24" spans="1:9">
      <c r="A24" s="10" t="s">
        <v>90</v>
      </c>
      <c r="B24" s="10" t="s">
        <v>23</v>
      </c>
      <c r="C24" s="6">
        <v>367.51317899999998</v>
      </c>
      <c r="D24" s="6">
        <v>632.03399000000002</v>
      </c>
      <c r="E24" s="6">
        <v>575.58812799999998</v>
      </c>
      <c r="F24" s="6">
        <v>453.01181000000003</v>
      </c>
      <c r="G24" s="6">
        <v>291.68375500000002</v>
      </c>
      <c r="H24">
        <v>1.1000000000000001</v>
      </c>
      <c r="I24" s="7"/>
    </row>
    <row r="25" spans="1:9">
      <c r="A25" s="10" t="s">
        <v>131</v>
      </c>
      <c r="B25" s="10" t="s">
        <v>20</v>
      </c>
      <c r="C25" s="6">
        <v>168.20656700000001</v>
      </c>
      <c r="D25" s="6">
        <v>479.68180699999999</v>
      </c>
      <c r="E25" s="6">
        <v>520.10551099999998</v>
      </c>
      <c r="F25" s="6">
        <v>312.61258099999998</v>
      </c>
      <c r="G25" s="6">
        <v>263.88949300000002</v>
      </c>
      <c r="H25">
        <v>1</v>
      </c>
      <c r="I25" s="7"/>
    </row>
    <row r="26" spans="1:9">
      <c r="A26" s="10" t="s">
        <v>131</v>
      </c>
      <c r="B26" s="10" t="s">
        <v>29</v>
      </c>
      <c r="C26" s="6">
        <v>215.68350899999999</v>
      </c>
      <c r="D26" s="6">
        <v>445.67811799999998</v>
      </c>
      <c r="E26" s="6">
        <v>480.96256799999998</v>
      </c>
      <c r="F26" s="6">
        <v>348.90455600000001</v>
      </c>
      <c r="G26" s="6">
        <v>263.44067899999999</v>
      </c>
      <c r="H26">
        <v>1</v>
      </c>
      <c r="I26" s="7"/>
    </row>
    <row r="27" spans="1:9">
      <c r="A27" s="10" t="s">
        <v>90</v>
      </c>
      <c r="B27" s="10" t="s">
        <v>21</v>
      </c>
      <c r="C27" s="6">
        <v>187.31350399999999</v>
      </c>
      <c r="D27" s="6">
        <v>281.638149</v>
      </c>
      <c r="E27" s="6">
        <v>278.27299799999997</v>
      </c>
      <c r="F27" s="6">
        <v>311.67940199999998</v>
      </c>
      <c r="G27" s="6">
        <v>249.32977099999999</v>
      </c>
      <c r="H27">
        <v>0.9</v>
      </c>
      <c r="I27" s="7"/>
    </row>
    <row r="28" spans="1:9">
      <c r="A28" s="10" t="s">
        <v>90</v>
      </c>
      <c r="B28" s="10" t="s">
        <v>35</v>
      </c>
      <c r="C28" s="6">
        <v>337.24436200000002</v>
      </c>
      <c r="D28" s="6">
        <v>318.65006899999997</v>
      </c>
      <c r="E28" s="6">
        <v>360.69744400000002</v>
      </c>
      <c r="F28" s="6">
        <v>246.209757</v>
      </c>
      <c r="G28" s="6">
        <v>240.74157299999999</v>
      </c>
      <c r="H28">
        <v>0.9</v>
      </c>
      <c r="I28" s="7"/>
    </row>
    <row r="29" spans="1:9">
      <c r="A29" s="10" t="s">
        <v>95</v>
      </c>
      <c r="B29" s="10" t="s">
        <v>21</v>
      </c>
      <c r="C29" s="6">
        <v>224.08</v>
      </c>
      <c r="D29" s="6">
        <v>219.089</v>
      </c>
      <c r="E29" s="6">
        <v>225.02099999999999</v>
      </c>
      <c r="F29" s="6">
        <v>212.22800000000001</v>
      </c>
      <c r="G29" s="6">
        <v>237.48099999999999</v>
      </c>
      <c r="H29">
        <v>0.9</v>
      </c>
      <c r="I29" s="7"/>
    </row>
    <row r="30" spans="1:9">
      <c r="A30" s="10" t="s">
        <v>95</v>
      </c>
      <c r="B30" s="10" t="s">
        <v>151</v>
      </c>
      <c r="C30" s="6">
        <v>163.065</v>
      </c>
      <c r="D30" s="6">
        <v>190.37299999999999</v>
      </c>
      <c r="E30" s="6">
        <v>194.38499999999999</v>
      </c>
      <c r="F30" s="6">
        <v>198.38300000000001</v>
      </c>
      <c r="G30" s="6">
        <v>218.12299999999999</v>
      </c>
      <c r="H30">
        <v>0.8</v>
      </c>
      <c r="I30" s="7"/>
    </row>
    <row r="31" spans="1:9">
      <c r="A31" s="10" t="s">
        <v>133</v>
      </c>
      <c r="B31" s="10" t="s">
        <v>22</v>
      </c>
      <c r="C31" s="6">
        <v>144.34023300000001</v>
      </c>
      <c r="D31" s="6">
        <v>175.78598</v>
      </c>
      <c r="E31" s="6">
        <v>156.55015</v>
      </c>
      <c r="F31" s="6">
        <v>150.78776199999999</v>
      </c>
      <c r="G31" s="6">
        <v>211.85169300000001</v>
      </c>
      <c r="H31">
        <v>0.8</v>
      </c>
      <c r="I31" s="7"/>
    </row>
    <row r="32" spans="1:9">
      <c r="A32" s="10" t="s">
        <v>91</v>
      </c>
      <c r="B32" s="10" t="s">
        <v>22</v>
      </c>
      <c r="C32" s="6">
        <v>188.482</v>
      </c>
      <c r="D32" s="6">
        <v>215.5</v>
      </c>
      <c r="E32" s="6">
        <v>235.05099999999999</v>
      </c>
      <c r="F32" s="6">
        <v>199.16399999999999</v>
      </c>
      <c r="G32" s="6">
        <v>211.648</v>
      </c>
      <c r="H32">
        <v>0.8</v>
      </c>
      <c r="I32" s="7"/>
    </row>
    <row r="33" spans="1:9">
      <c r="A33" s="10"/>
      <c r="B33" s="10"/>
      <c r="C33" s="6"/>
      <c r="D33" s="6"/>
      <c r="E33" s="6"/>
      <c r="F33" s="6"/>
      <c r="G33" s="6"/>
      <c r="I33" s="7"/>
    </row>
    <row r="34" spans="1:9">
      <c r="A34" s="11" t="s">
        <v>117</v>
      </c>
      <c r="B34" s="11" t="s">
        <v>118</v>
      </c>
      <c r="C34" s="8">
        <v>26338.017286900002</v>
      </c>
      <c r="D34" s="8">
        <v>30853.229188000001</v>
      </c>
      <c r="E34" s="8">
        <v>31559.547919000001</v>
      </c>
      <c r="F34" s="8">
        <v>26675.984726999999</v>
      </c>
      <c r="G34" s="8">
        <v>26554.832856000001</v>
      </c>
      <c r="H34" s="9">
        <v>100</v>
      </c>
    </row>
    <row r="36" spans="1:9">
      <c r="A36" t="s">
        <v>55</v>
      </c>
    </row>
    <row r="37" spans="1:9">
      <c r="A37" t="s">
        <v>146</v>
      </c>
    </row>
    <row r="38" spans="1:9">
      <c r="A38" t="s">
        <v>119</v>
      </c>
    </row>
    <row r="39" spans="1:9">
      <c r="A39" t="s">
        <v>120</v>
      </c>
    </row>
    <row r="40" spans="1:9">
      <c r="A40" t="s">
        <v>121</v>
      </c>
    </row>
    <row r="42" spans="1:9">
      <c r="A42" s="22" t="s">
        <v>58</v>
      </c>
    </row>
    <row r="43" spans="1:9">
      <c r="A43" t="s">
        <v>59</v>
      </c>
    </row>
    <row r="45" spans="1:9" ht="12.75">
      <c r="A45" t="s">
        <v>60</v>
      </c>
    </row>
  </sheetData>
  <mergeCells count="3">
    <mergeCell ref="A5:A6"/>
    <mergeCell ref="B5:B6"/>
    <mergeCell ref="G5:H5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3"/>
  <sheetViews>
    <sheetView workbookViewId="0"/>
  </sheetViews>
  <sheetFormatPr defaultRowHeight="11.25"/>
  <cols>
    <col min="1" max="9" width="30.6640625" customWidth="1"/>
  </cols>
  <sheetData>
    <row r="1" spans="1:9" ht="12.75">
      <c r="A1" s="1" t="s">
        <v>152</v>
      </c>
    </row>
    <row r="2" spans="1:9" ht="15">
      <c r="A2" s="2" t="s">
        <v>153</v>
      </c>
    </row>
    <row r="3" spans="1:9" ht="14.25">
      <c r="A3" s="3" t="s">
        <v>154</v>
      </c>
    </row>
    <row r="5" spans="1:9" ht="12">
      <c r="A5" s="4" t="s">
        <v>155</v>
      </c>
      <c r="B5" s="4" t="s">
        <v>47</v>
      </c>
      <c r="C5" s="4" t="s">
        <v>48</v>
      </c>
      <c r="D5" s="4" t="s">
        <v>49</v>
      </c>
      <c r="E5" s="4" t="s">
        <v>50</v>
      </c>
      <c r="F5" s="4" t="s">
        <v>51</v>
      </c>
      <c r="G5" s="4" t="s">
        <v>52</v>
      </c>
      <c r="H5" s="4" t="s">
        <v>53</v>
      </c>
      <c r="I5" s="4" t="s">
        <v>54</v>
      </c>
    </row>
    <row r="6" spans="1:9">
      <c r="A6" t="s">
        <v>156</v>
      </c>
      <c r="B6" t="s">
        <v>21</v>
      </c>
      <c r="C6" t="s">
        <v>157</v>
      </c>
      <c r="D6" t="s">
        <v>40</v>
      </c>
      <c r="E6" t="s">
        <v>156</v>
      </c>
      <c r="F6" t="s">
        <v>40</v>
      </c>
      <c r="G6" t="s">
        <v>126</v>
      </c>
      <c r="H6" t="s">
        <v>21</v>
      </c>
      <c r="I6" t="s">
        <v>158</v>
      </c>
    </row>
    <row r="7" spans="1:9">
      <c r="A7" t="s">
        <v>159</v>
      </c>
      <c r="B7" t="s">
        <v>157</v>
      </c>
      <c r="C7" t="s">
        <v>31</v>
      </c>
      <c r="D7" t="s">
        <v>160</v>
      </c>
      <c r="E7" t="s">
        <v>21</v>
      </c>
      <c r="F7" t="s">
        <v>161</v>
      </c>
      <c r="G7" t="s">
        <v>42</v>
      </c>
      <c r="H7" t="s">
        <v>157</v>
      </c>
      <c r="I7" t="s">
        <v>162</v>
      </c>
    </row>
    <row r="8" spans="1:9">
      <c r="A8" t="s">
        <v>163</v>
      </c>
      <c r="B8" t="s">
        <v>34</v>
      </c>
      <c r="C8" t="s">
        <v>164</v>
      </c>
      <c r="D8" t="s">
        <v>165</v>
      </c>
      <c r="E8" t="s">
        <v>159</v>
      </c>
      <c r="F8" t="s">
        <v>166</v>
      </c>
      <c r="G8" t="s">
        <v>167</v>
      </c>
      <c r="H8" t="s">
        <v>34</v>
      </c>
      <c r="I8" t="s">
        <v>124</v>
      </c>
    </row>
    <row r="9" spans="1:9">
      <c r="A9" t="s">
        <v>168</v>
      </c>
      <c r="B9" t="s">
        <v>169</v>
      </c>
      <c r="C9" t="s">
        <v>170</v>
      </c>
      <c r="D9" t="s">
        <v>171</v>
      </c>
      <c r="E9" t="s">
        <v>34</v>
      </c>
      <c r="F9" t="s">
        <v>37</v>
      </c>
      <c r="G9" t="s">
        <v>172</v>
      </c>
      <c r="H9" t="s">
        <v>169</v>
      </c>
      <c r="I9" t="s">
        <v>169</v>
      </c>
    </row>
    <row r="10" spans="1:9">
      <c r="A10" t="s">
        <v>173</v>
      </c>
      <c r="B10" t="s">
        <v>20</v>
      </c>
      <c r="C10" t="s">
        <v>174</v>
      </c>
      <c r="D10" t="s">
        <v>175</v>
      </c>
      <c r="E10" t="s">
        <v>35</v>
      </c>
      <c r="F10" t="s">
        <v>176</v>
      </c>
      <c r="G10" t="s">
        <v>177</v>
      </c>
      <c r="H10" t="s">
        <v>24</v>
      </c>
      <c r="I10" t="s">
        <v>178</v>
      </c>
    </row>
    <row r="11" spans="1:9">
      <c r="A11" t="s">
        <v>179</v>
      </c>
      <c r="B11" t="s">
        <v>36</v>
      </c>
      <c r="C11" t="s">
        <v>28</v>
      </c>
      <c r="D11" t="s">
        <v>39</v>
      </c>
      <c r="E11" t="s">
        <v>169</v>
      </c>
      <c r="F11" t="s">
        <v>180</v>
      </c>
      <c r="G11" t="s">
        <v>181</v>
      </c>
      <c r="H11" t="s">
        <v>43</v>
      </c>
      <c r="I11" t="s">
        <v>182</v>
      </c>
    </row>
    <row r="12" spans="1:9">
      <c r="A12" t="s">
        <v>183</v>
      </c>
      <c r="B12" t="s">
        <v>31</v>
      </c>
      <c r="C12" t="s">
        <v>38</v>
      </c>
      <c r="E12" t="s">
        <v>178</v>
      </c>
      <c r="F12" t="s">
        <v>184</v>
      </c>
      <c r="G12" t="s">
        <v>185</v>
      </c>
      <c r="H12" t="s">
        <v>28</v>
      </c>
      <c r="I12" t="s">
        <v>186</v>
      </c>
    </row>
    <row r="13" spans="1:9">
      <c r="A13" t="s">
        <v>187</v>
      </c>
      <c r="B13" t="s">
        <v>24</v>
      </c>
      <c r="C13" t="s">
        <v>25</v>
      </c>
      <c r="E13" t="s">
        <v>182</v>
      </c>
      <c r="F13" t="s">
        <v>188</v>
      </c>
      <c r="G13" t="s">
        <v>189</v>
      </c>
      <c r="H13" t="s">
        <v>190</v>
      </c>
      <c r="I13" t="s">
        <v>191</v>
      </c>
    </row>
    <row r="14" spans="1:9">
      <c r="A14" t="s">
        <v>192</v>
      </c>
      <c r="B14" t="s">
        <v>26</v>
      </c>
      <c r="C14" t="s">
        <v>29</v>
      </c>
      <c r="E14" t="s">
        <v>173</v>
      </c>
      <c r="F14" t="s">
        <v>165</v>
      </c>
      <c r="G14" t="s">
        <v>190</v>
      </c>
      <c r="H14" t="s">
        <v>193</v>
      </c>
      <c r="I14" t="s">
        <v>194</v>
      </c>
    </row>
    <row r="15" spans="1:9">
      <c r="A15" t="s">
        <v>195</v>
      </c>
      <c r="B15" t="s">
        <v>43</v>
      </c>
      <c r="C15" t="s">
        <v>33</v>
      </c>
      <c r="E15" t="s">
        <v>179</v>
      </c>
      <c r="F15" t="s">
        <v>196</v>
      </c>
      <c r="G15" t="s">
        <v>197</v>
      </c>
      <c r="H15" t="s">
        <v>25</v>
      </c>
      <c r="I15" t="s">
        <v>198</v>
      </c>
    </row>
    <row r="16" spans="1:9">
      <c r="A16" t="s">
        <v>199</v>
      </c>
      <c r="B16" t="s">
        <v>28</v>
      </c>
      <c r="E16" t="s">
        <v>183</v>
      </c>
      <c r="F16" t="s">
        <v>200</v>
      </c>
      <c r="G16" t="s">
        <v>201</v>
      </c>
      <c r="H16" t="s">
        <v>33</v>
      </c>
      <c r="I16" t="s">
        <v>202</v>
      </c>
    </row>
    <row r="17" spans="1:9">
      <c r="A17" t="s">
        <v>203</v>
      </c>
      <c r="B17" t="s">
        <v>190</v>
      </c>
      <c r="E17" t="s">
        <v>187</v>
      </c>
      <c r="F17" t="s">
        <v>39</v>
      </c>
      <c r="G17" t="s">
        <v>204</v>
      </c>
      <c r="I17" t="s">
        <v>43</v>
      </c>
    </row>
    <row r="18" spans="1:9">
      <c r="A18" t="s">
        <v>205</v>
      </c>
      <c r="B18" t="s">
        <v>193</v>
      </c>
      <c r="E18" t="s">
        <v>192</v>
      </c>
      <c r="F18" t="s">
        <v>206</v>
      </c>
      <c r="G18" t="s">
        <v>207</v>
      </c>
      <c r="I18" t="s">
        <v>208</v>
      </c>
    </row>
    <row r="19" spans="1:9">
      <c r="A19" t="s">
        <v>209</v>
      </c>
      <c r="B19" t="s">
        <v>201</v>
      </c>
      <c r="E19" t="s">
        <v>195</v>
      </c>
      <c r="G19" t="s">
        <v>210</v>
      </c>
      <c r="I19" t="s">
        <v>211</v>
      </c>
    </row>
    <row r="20" spans="1:9">
      <c r="A20" t="s">
        <v>212</v>
      </c>
      <c r="B20" t="s">
        <v>38</v>
      </c>
      <c r="E20" t="s">
        <v>199</v>
      </c>
      <c r="G20" t="s">
        <v>213</v>
      </c>
      <c r="I20" t="s">
        <v>193</v>
      </c>
    </row>
    <row r="21" spans="1:9">
      <c r="A21" t="s">
        <v>214</v>
      </c>
      <c r="B21" t="s">
        <v>215</v>
      </c>
      <c r="E21" t="s">
        <v>27</v>
      </c>
      <c r="G21" t="s">
        <v>216</v>
      </c>
      <c r="I21" t="s">
        <v>217</v>
      </c>
    </row>
    <row r="22" spans="1:9">
      <c r="A22" t="s">
        <v>218</v>
      </c>
      <c r="B22" t="s">
        <v>25</v>
      </c>
      <c r="E22" t="s">
        <v>203</v>
      </c>
      <c r="G22" t="s">
        <v>219</v>
      </c>
      <c r="I22" t="s">
        <v>220</v>
      </c>
    </row>
    <row r="23" spans="1:9">
      <c r="A23" t="s">
        <v>221</v>
      </c>
      <c r="B23" t="s">
        <v>29</v>
      </c>
      <c r="E23" t="s">
        <v>209</v>
      </c>
      <c r="I23" t="s">
        <v>222</v>
      </c>
    </row>
    <row r="24" spans="1:9">
      <c r="A24" t="s">
        <v>223</v>
      </c>
      <c r="B24" t="s">
        <v>30</v>
      </c>
      <c r="E24" t="s">
        <v>212</v>
      </c>
      <c r="I24" t="s">
        <v>206</v>
      </c>
    </row>
    <row r="25" spans="1:9">
      <c r="A25" t="s">
        <v>224</v>
      </c>
      <c r="B25" t="s">
        <v>22</v>
      </c>
      <c r="E25" t="s">
        <v>127</v>
      </c>
    </row>
    <row r="26" spans="1:9">
      <c r="A26" t="s">
        <v>225</v>
      </c>
      <c r="B26" t="s">
        <v>33</v>
      </c>
      <c r="E26" t="s">
        <v>226</v>
      </c>
    </row>
    <row r="27" spans="1:9">
      <c r="A27" t="s">
        <v>227</v>
      </c>
      <c r="E27" t="s">
        <v>214</v>
      </c>
    </row>
    <row r="28" spans="1:9">
      <c r="A28" t="s">
        <v>228</v>
      </c>
      <c r="E28" t="s">
        <v>24</v>
      </c>
    </row>
    <row r="29" spans="1:9">
      <c r="A29" t="s">
        <v>229</v>
      </c>
      <c r="E29" t="s">
        <v>26</v>
      </c>
    </row>
    <row r="30" spans="1:9">
      <c r="A30" t="s">
        <v>230</v>
      </c>
      <c r="E30" t="s">
        <v>218</v>
      </c>
    </row>
    <row r="31" spans="1:9">
      <c r="A31" t="s">
        <v>231</v>
      </c>
      <c r="E31" t="s">
        <v>221</v>
      </c>
    </row>
    <row r="32" spans="1:9">
      <c r="A32" t="s">
        <v>232</v>
      </c>
      <c r="E32" t="s">
        <v>223</v>
      </c>
    </row>
    <row r="33" spans="1:5">
      <c r="A33" t="s">
        <v>233</v>
      </c>
      <c r="E33" t="s">
        <v>43</v>
      </c>
    </row>
    <row r="34" spans="1:5">
      <c r="E34" t="s">
        <v>225</v>
      </c>
    </row>
    <row r="35" spans="1:5">
      <c r="E35" t="s">
        <v>234</v>
      </c>
    </row>
    <row r="36" spans="1:5">
      <c r="E36" t="s">
        <v>190</v>
      </c>
    </row>
    <row r="37" spans="1:5">
      <c r="E37" t="s">
        <v>227</v>
      </c>
    </row>
    <row r="38" spans="1:5">
      <c r="E38" t="s">
        <v>228</v>
      </c>
    </row>
    <row r="39" spans="1:5">
      <c r="E39" t="s">
        <v>230</v>
      </c>
    </row>
    <row r="40" spans="1:5">
      <c r="E40" t="s">
        <v>231</v>
      </c>
    </row>
    <row r="41" spans="1:5">
      <c r="E41" t="s">
        <v>232</v>
      </c>
    </row>
    <row r="42" spans="1:5">
      <c r="E42" t="s">
        <v>235</v>
      </c>
    </row>
    <row r="43" spans="1:5">
      <c r="E43" t="s">
        <v>22</v>
      </c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tats NZ Document" ma:contentTypeID="0x0101005C1F0E1F7D76D944AAE852963BF785A30054EF6807C1F1DA4090AFA33FFEE8F5B1" ma:contentTypeVersion="12" ma:contentTypeDescription="" ma:contentTypeScope="" ma:versionID="95b783ef41b7c95afc390c0f524780aa">
  <xsd:schema xmlns:xsd="http://www.w3.org/2001/XMLSchema" xmlns:xs="http://www.w3.org/2001/XMLSchema" xmlns:p="http://schemas.microsoft.com/office/2006/metadata/properties" xmlns:ns2="5f3e49f9-63b2-4bbe-8408-c4b58cb2712b" xmlns:ns3="4d5aeaa5-10c6-4b46-b472-171b603d6bc4" targetNamespace="http://schemas.microsoft.com/office/2006/metadata/properties" ma:root="true" ma:fieldsID="a16126ec2fd33b7051fcb1b61604dee9" ns2:_="" ns3:_="">
    <xsd:import namespace="5f3e49f9-63b2-4bbe-8408-c4b58cb2712b"/>
    <xsd:import namespace="4d5aeaa5-10c6-4b46-b472-171b603d6bc4"/>
    <xsd:element name="properties">
      <xsd:complexType>
        <xsd:sequence>
          <xsd:element name="documentManagement">
            <xsd:complexType>
              <xsd:all>
                <xsd:element ref="ns2:Activity_x0020_Status_x0020__x0028_F_x0029_" minOccurs="0"/>
                <xsd:element ref="ns2:Last_x0020_Edited_x0020_By_x0020__x0028_F_x0029_" minOccurs="0"/>
                <xsd:element ref="ns2:Relates_x0020_to_x0020__x0028_F_x0029_12" minOccurs="0"/>
                <xsd:element ref="ns2:Archive_x0020_Access_x0020_level_x0020__x0028_F_x0029_" minOccurs="0"/>
                <xsd:element ref="ns2:hc1a1a3ab2ae420fb2e3cb6a43fb3060" minOccurs="0"/>
                <xsd:element ref="ns2:id100c0c3eec40d4ac767d9dfa41607b" minOccurs="0"/>
                <xsd:element ref="ns2:TaxCatchAll" minOccurs="0"/>
                <xsd:element ref="ns2:TaxCatchAllLabel" minOccurs="0"/>
                <xsd:element ref="ns2:ka1980c8309e4dfba9b4151987bcda67" minOccurs="0"/>
                <xsd:element ref="ns3:TEST_x0020_ONL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e49f9-63b2-4bbe-8408-c4b58cb2712b" elementFormDefault="qualified">
    <xsd:import namespace="http://schemas.microsoft.com/office/2006/documentManagement/types"/>
    <xsd:import namespace="http://schemas.microsoft.com/office/infopath/2007/PartnerControls"/>
    <xsd:element name="Activity_x0020_Status_x0020__x0028_F_x0029_" ma:index="2" nillable="true" ma:displayName="Activity Status (F)" ma:default="Active" ma:format="Dropdown" ma:internalName="Activity_x0020_Status_x0020__x0028_F_x0029_" ma:readOnly="false">
      <xsd:simpleType>
        <xsd:restriction base="dms:Choice">
          <xsd:enumeration value="Active"/>
          <xsd:enumeration value="Inactive"/>
        </xsd:restriction>
      </xsd:simpleType>
    </xsd:element>
    <xsd:element name="Last_x0020_Edited_x0020_By_x0020__x0028_F_x0029_" ma:index="6" nillable="true" ma:displayName="Last Edited By (F)" ma:list="UserInfo" ma:SharePointGroup="0" ma:internalName="Last_x0020_Edited_x0020_By_x0020__x0028_F_x0029_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lates_x0020_to_x0020__x0028_F_x0029_12" ma:index="7" nillable="true" ma:displayName="Relates to (F)" ma:internalName="Relates_x0020_to_x0020__x0028_F_x0029_12" ma:readOnly="false">
      <xsd:simpleType>
        <xsd:restriction base="dms:Text">
          <xsd:maxLength value="255"/>
        </xsd:restriction>
      </xsd:simpleType>
    </xsd:element>
    <xsd:element name="Archive_x0020_Access_x0020_level_x0020__x0028_F_x0029_" ma:index="8" nillable="true" ma:displayName="Archive Access level (F)" ma:format="Dropdown" ma:internalName="Archive_x0020_Access_x0020_level_x0020__x0028_F_x0029_" ma:readOnly="false">
      <xsd:simpleType>
        <xsd:restriction base="dms:Choice">
          <xsd:enumeration value="Open"/>
          <xsd:enumeration value="Restricted"/>
        </xsd:restriction>
      </xsd:simpleType>
    </xsd:element>
    <xsd:element name="hc1a1a3ab2ae420fb2e3cb6a43fb3060" ma:index="10" nillable="true" ma:displayName="Function (F)_0" ma:hidden="true" ma:internalName="hc1a1a3ab2ae420fb2e3cb6a43fb3060" ma:readOnly="false">
      <xsd:simpleType>
        <xsd:restriction base="dms:Note"/>
      </xsd:simpleType>
    </xsd:element>
    <xsd:element name="id100c0c3eec40d4ac767d9dfa41607b" ma:index="11" nillable="true" ma:displayName="Activity (F)_0" ma:hidden="true" ma:internalName="id100c0c3eec40d4ac767d9dfa41607b" ma:readOnly="false">
      <xsd:simpleType>
        <xsd:restriction base="dms:Note"/>
      </xsd:simpleType>
    </xsd:element>
    <xsd:element name="TaxCatchAll" ma:index="12" nillable="true" ma:displayName="Taxonomy Catch All Column" ma:hidden="true" ma:list="{29347b52-944f-4c25-9df2-d19e0eab6dfc}" ma:internalName="TaxCatchAll" ma:readOnly="false" ma:showField="CatchAllData" ma:web="4d5aeaa5-10c6-4b46-b472-171b603d6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29347b52-944f-4c25-9df2-d19e0eab6dfc}" ma:internalName="TaxCatchAllLabel" ma:readOnly="false" ma:showField="CatchAllDataLabel" ma:web="4d5aeaa5-10c6-4b46-b472-171b603d6b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a1980c8309e4dfba9b4151987bcda67" ma:index="17" nillable="true" ma:displayName="Protective Marking (F)_0" ma:hidden="true" ma:internalName="ka1980c8309e4dfba9b4151987bcda67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aeaa5-10c6-4b46-b472-171b603d6bc4" elementFormDefault="qualified">
    <xsd:import namespace="http://schemas.microsoft.com/office/2006/documentManagement/types"/>
    <xsd:import namespace="http://schemas.microsoft.com/office/infopath/2007/PartnerControls"/>
    <xsd:element name="TEST_x0020_ONLY" ma:index="20" nillable="true" ma:displayName="TEST ONLY" ma:internalName="TEST_x0020_ONLY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ada8392b-dc98-451e-8434-fd5d9b2c1940" ContentTypeId="0x0101005C1F0E1F7D76D944AAE852963BF785A3" PreviousValue="false" LastSyncTimeStamp="2022-04-27T00:46:00.963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100c0c3eec40d4ac767d9dfa41607b xmlns="5f3e49f9-63b2-4bbe-8408-c4b58cb2712b">Statistical Dissemination|9bab31ad-7584-49a1-a4fc-061fd380e4f6</id100c0c3eec40d4ac767d9dfa41607b>
    <TEST_x0020_ONLY xmlns="4d5aeaa5-10c6-4b46-b472-171b603d6bc4" xsi:nil="true"/>
    <Relates_x0020_to_x0020__x0028_F_x0029_12 xmlns="5f3e49f9-63b2-4bbe-8408-c4b58cb2712b" xsi:nil="true"/>
    <TaxCatchAll xmlns="5f3e49f9-63b2-4bbe-8408-c4b58cb2712b">
      <Value>3</Value>
      <Value>2</Value>
      <Value>1</Value>
    </TaxCatchAll>
    <ka1980c8309e4dfba9b4151987bcda67 xmlns="5f3e49f9-63b2-4bbe-8408-c4b58cb2712b">Unclassified|e358a964-c2cf-4fbc-b0d6-6d6f8b9fb44c</ka1980c8309e4dfba9b4151987bcda67>
    <Activity_x0020_Status_x0020__x0028_F_x0029_ xmlns="5f3e49f9-63b2-4bbe-8408-c4b58cb2712b">Active</Activity_x0020_Status_x0020__x0028_F_x0029_>
    <hc1a1a3ab2ae420fb2e3cb6a43fb3060 xmlns="5f3e49f9-63b2-4bbe-8408-c4b58cb2712b">Statistical Production|56beeb0d-f7ac-46f4-b55a-2b3f50e9ed92</hc1a1a3ab2ae420fb2e3cb6a43fb3060>
    <TaxCatchAllLabel xmlns="5f3e49f9-63b2-4bbe-8408-c4b58cb2712b" xsi:nil="true"/>
    <Archive_x0020_Access_x0020_level_x0020__x0028_F_x0029_ xmlns="5f3e49f9-63b2-4bbe-8408-c4b58cb2712b" xsi:nil="true"/>
    <Last_x0020_Edited_x0020_By_x0020__x0028_F_x0029_ xmlns="5f3e49f9-63b2-4bbe-8408-c4b58cb2712b">
      <UserInfo>
        <DisplayName/>
        <AccountId xsi:nil="true"/>
        <AccountType/>
      </UserInfo>
    </Last_x0020_Edited_x0020_By_x0020__x0028_F_x0029_>
  </documentManagement>
</p:properties>
</file>

<file path=customXml/itemProps1.xml><?xml version="1.0" encoding="utf-8"?>
<ds:datastoreItem xmlns:ds="http://schemas.openxmlformats.org/officeDocument/2006/customXml" ds:itemID="{E234A55C-6352-4E82-8CAF-AC8616672C5A}"/>
</file>

<file path=customXml/itemProps2.xml><?xml version="1.0" encoding="utf-8"?>
<ds:datastoreItem xmlns:ds="http://schemas.openxmlformats.org/officeDocument/2006/customXml" ds:itemID="{158736B8-44F7-4A44-A4F2-6776BE578339}"/>
</file>

<file path=customXml/itemProps3.xml><?xml version="1.0" encoding="utf-8"?>
<ds:datastoreItem xmlns:ds="http://schemas.openxmlformats.org/officeDocument/2006/customXml" ds:itemID="{C5ADBCB4-F4D7-40AF-93D5-C183B9A33492}"/>
</file>

<file path=customXml/itemProps4.xml><?xml version="1.0" encoding="utf-8"?>
<ds:datastoreItem xmlns:ds="http://schemas.openxmlformats.org/officeDocument/2006/customXml" ds:itemID="{8C958527-8860-4611-A55A-C4425E4831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thayward</dc:creator>
  <cp:keywords/>
  <dc:description/>
  <cp:lastModifiedBy>Samisoni Makaafi</cp:lastModifiedBy>
  <cp:revision/>
  <dcterms:created xsi:type="dcterms:W3CDTF">2023-08-28T11:45:40Z</dcterms:created>
  <dcterms:modified xsi:type="dcterms:W3CDTF">2023-08-31T06:15:41Z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Function (F)">
    <vt:lpwstr>2;#Statistical Production|56beeb0d-f7ac-46f4-b55a-2b3f50e9ed92</vt:lpwstr>
  </property>
  <property fmtid="{D5CDD505-2E9C-101B-9397-08002B2CF9AE}" pid="4" name="ContentTypeId">
    <vt:lpwstr>0x0101005C1F0E1F7D76D944AAE852963BF785A30054EF6807C1F1DA4090AFA33FFEE8F5B1</vt:lpwstr>
  </property>
  <property fmtid="{D5CDD505-2E9C-101B-9397-08002B2CF9AE}" pid="5" name="lcf76f155ced4ddcb4097134ff3c332f">
    <vt:lpwstr/>
  </property>
  <property fmtid="{D5CDD505-2E9C-101B-9397-08002B2CF9AE}" pid="6" name="n80b7e3aec83466ab6b8b24620259cd2">
    <vt:lpwstr/>
  </property>
  <property fmtid="{D5CDD505-2E9C-101B-9397-08002B2CF9AE}" pid="7" name="Activity (F)">
    <vt:lpwstr>3;#Statistical Dissemination|9bab31ad-7584-49a1-a4fc-061fd380e4f6</vt:lpwstr>
  </property>
  <property fmtid="{D5CDD505-2E9C-101B-9397-08002B2CF9AE}" pid="8" name="DocType">
    <vt:lpwstr/>
  </property>
  <property fmtid="{D5CDD505-2E9C-101B-9397-08002B2CF9AE}" pid="9" name="Protective Marking (F)">
    <vt:lpwstr>1;#Unclassified|e358a964-c2cf-4fbc-b0d6-6d6f8b9fb44c</vt:lpwstr>
  </property>
</Properties>
</file>